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2012" sheetId="3" r:id="rId1"/>
  </sheets>
  <calcPr calcId="124519"/>
</workbook>
</file>

<file path=xl/calcChain.xml><?xml version="1.0" encoding="utf-8"?>
<calcChain xmlns="http://schemas.openxmlformats.org/spreadsheetml/2006/main">
  <c r="C227" i="3"/>
  <c r="C225"/>
  <c r="C159"/>
  <c r="C158"/>
  <c r="C157"/>
  <c r="C199"/>
  <c r="C154"/>
  <c r="C201"/>
  <c r="F202"/>
  <c r="C200"/>
  <c r="C148"/>
  <c r="C147"/>
  <c r="C134"/>
  <c r="F136"/>
  <c r="C88"/>
  <c r="C59"/>
  <c r="C60"/>
  <c r="C131"/>
  <c r="C58"/>
  <c r="C128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F152"/>
  <c r="F226"/>
  <c r="C218"/>
  <c r="C219"/>
  <c r="C220"/>
  <c r="C221"/>
  <c r="C222"/>
  <c r="F223"/>
  <c r="C214"/>
  <c r="C215"/>
  <c r="F216"/>
  <c r="C204"/>
  <c r="C205"/>
  <c r="C206"/>
  <c r="C207"/>
  <c r="C208"/>
  <c r="C209"/>
  <c r="C210"/>
  <c r="C211"/>
  <c r="F212"/>
  <c r="C140"/>
  <c r="C141"/>
  <c r="C142"/>
  <c r="C143"/>
  <c r="C144"/>
  <c r="C145"/>
  <c r="C146"/>
  <c r="C149"/>
  <c r="C150"/>
  <c r="C151"/>
  <c r="C35"/>
  <c r="C56"/>
  <c r="C55"/>
  <c r="C54"/>
  <c r="C48"/>
  <c r="C49"/>
  <c r="C50"/>
  <c r="C51"/>
  <c r="C52"/>
  <c r="C53"/>
  <c r="F42"/>
  <c r="F33"/>
  <c r="C202" l="1"/>
  <c r="C42"/>
  <c r="C33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F118"/>
  <c r="C96"/>
  <c r="F91"/>
  <c r="C118" l="1"/>
  <c r="C216"/>
  <c r="C152"/>
  <c r="C223"/>
  <c r="C212"/>
  <c r="C137"/>
  <c r="C130"/>
  <c r="C81" l="1"/>
  <c r="C10"/>
  <c r="F127" l="1"/>
  <c r="C127" s="1"/>
  <c r="C138"/>
  <c r="C126"/>
  <c r="F125"/>
  <c r="C125" s="1"/>
  <c r="C135"/>
  <c r="C136" s="1"/>
  <c r="C132"/>
  <c r="F124"/>
  <c r="C124" s="1"/>
  <c r="F123"/>
  <c r="C123" s="1"/>
  <c r="F122"/>
  <c r="C122" s="1"/>
  <c r="F121"/>
  <c r="C121" s="1"/>
  <c r="F120"/>
  <c r="C97"/>
  <c r="C98" s="1"/>
  <c r="F98" s="1"/>
  <c r="F94"/>
  <c r="C94" s="1"/>
  <c r="C12"/>
  <c r="F13"/>
  <c r="C13" s="1"/>
  <c r="C14"/>
  <c r="F16"/>
  <c r="C16" s="1"/>
  <c r="C17"/>
  <c r="C18"/>
  <c r="C19"/>
  <c r="C61"/>
  <c r="C65"/>
  <c r="C66"/>
  <c r="C68"/>
  <c r="C70"/>
  <c r="C71"/>
  <c r="C72"/>
  <c r="C73"/>
  <c r="C74"/>
  <c r="C75"/>
  <c r="C76"/>
  <c r="C77"/>
  <c r="C78"/>
  <c r="C79"/>
  <c r="C80"/>
  <c r="C82"/>
  <c r="C83"/>
  <c r="C84"/>
  <c r="C85"/>
  <c r="F11"/>
  <c r="F129" l="1"/>
  <c r="C62"/>
  <c r="F62"/>
  <c r="F20"/>
  <c r="C20" s="1"/>
  <c r="C15"/>
  <c r="C64"/>
  <c r="C120"/>
  <c r="C129" s="1"/>
  <c r="C11"/>
  <c r="F86" l="1"/>
  <c r="C86" l="1"/>
  <c r="C93"/>
  <c r="F93"/>
</calcChain>
</file>

<file path=xl/sharedStrings.xml><?xml version="1.0" encoding="utf-8"?>
<sst xmlns="http://schemas.openxmlformats.org/spreadsheetml/2006/main" count="962" uniqueCount="280">
  <si>
    <t>Materijal tiskan po narudžbi</t>
  </si>
  <si>
    <t>Uredske potrepštine</t>
  </si>
  <si>
    <t>Jaja</t>
  </si>
  <si>
    <t>Mliječni proizvodi</t>
  </si>
  <si>
    <t>Zamrznuto povrće</t>
  </si>
  <si>
    <t>Zamrznuti riblji fileti</t>
  </si>
  <si>
    <t>Svježe povrće</t>
  </si>
  <si>
    <t>Ostali prehrambeni proizvodi</t>
  </si>
  <si>
    <t>Konzervirano voće i povrće</t>
  </si>
  <si>
    <t>Margarin i slične prerađevine</t>
  </si>
  <si>
    <t>Krumpir i sušeno povrće</t>
  </si>
  <si>
    <t>Životinjska i biljna ulja</t>
  </si>
  <si>
    <t>Mlinarski proizvodi</t>
  </si>
  <si>
    <t>Brašno</t>
  </si>
  <si>
    <t>Perad i dijelovi od preradi</t>
  </si>
  <si>
    <t>Voće, orašasti plodovi</t>
  </si>
  <si>
    <t xml:space="preserve">Mesni proizvodi </t>
  </si>
  <si>
    <t>Svježe goveđe i teleće meso</t>
  </si>
  <si>
    <t>Kruh i krušni proizvodi</t>
  </si>
  <si>
    <t>Toaletni papir, ručnici, salvete</t>
  </si>
  <si>
    <t xml:space="preserve">Različite vrste celuloze, papira i proizvodi od papira </t>
  </si>
  <si>
    <t>Materijal i dijelovi za tekuće i investicijsko održavanje</t>
  </si>
  <si>
    <t>Dodatna ulaganja na građevinskim objektima</t>
  </si>
  <si>
    <t>Lijekovi</t>
  </si>
  <si>
    <t>Toneri i riboni</t>
  </si>
  <si>
    <t>Oznaka pozicije financijskog plana</t>
  </si>
  <si>
    <t>Materijalni rashodi</t>
  </si>
  <si>
    <t>Materijal za čišćenje i održavanje, higijenu i njegu</t>
  </si>
  <si>
    <t>EKG, EEG i ostali medicinski papiri</t>
  </si>
  <si>
    <t>Medicinski plinovi</t>
  </si>
  <si>
    <t>Opskrba električnom energijom</t>
  </si>
  <si>
    <t>Mrežerina</t>
  </si>
  <si>
    <t>Motorni benzin i dizel gorivo</t>
  </si>
  <si>
    <t>Loživo ulje za kotlovnicu</t>
  </si>
  <si>
    <t>Rashodi za usluge</t>
  </si>
  <si>
    <t>Telefon, Internet</t>
  </si>
  <si>
    <t>Poštarina i ostale usluge za komunikaciju i prijevoz</t>
  </si>
  <si>
    <t>Opskrba vodom</t>
  </si>
  <si>
    <t>Iznošenje i odvoz komunalnog smeća</t>
  </si>
  <si>
    <t>Deratizacija i dezinskcija</t>
  </si>
  <si>
    <t>Dimnjačarske i ekološke usluge</t>
  </si>
  <si>
    <t>Ostale komunalne usluge</t>
  </si>
  <si>
    <t>Računalne usluge</t>
  </si>
  <si>
    <t>Usluge održavanja knjigovodstvenog softvera</t>
  </si>
  <si>
    <t>Usluga održavanja laboratorijskog softvera</t>
  </si>
  <si>
    <t>Usluge zbrinjavanja medicinskog otpada</t>
  </si>
  <si>
    <t>Usluge tjelesne zaštite osoba i imovine</t>
  </si>
  <si>
    <t>Medicinska i laboratorijska oprma</t>
  </si>
  <si>
    <t>Instrumenti, uređaji i strojevi</t>
  </si>
  <si>
    <t>Uređaji, strojevi i oprema za ostale namjene</t>
  </si>
  <si>
    <t xml:space="preserve">Svježe svinjsko meso </t>
  </si>
  <si>
    <t xml:space="preserve">Usluge tekućeg i investicijskog održavanja </t>
  </si>
  <si>
    <t>Komunalne usluge</t>
  </si>
  <si>
    <t xml:space="preserve">Premije osiguranja </t>
  </si>
  <si>
    <t>Plin propan - butan</t>
  </si>
  <si>
    <t>Medicinski nekemijski potrošni materijal</t>
  </si>
  <si>
    <t>Sredstva za pranje bolničkog rublja</t>
  </si>
  <si>
    <t>Sredstva za pranje posuđa</t>
  </si>
  <si>
    <t>Razni napitci i pića</t>
  </si>
  <si>
    <t>Začini</t>
  </si>
  <si>
    <t>Čajevi</t>
  </si>
  <si>
    <t>Ostalo</t>
  </si>
  <si>
    <t>Energija</t>
  </si>
  <si>
    <t>Zakupnine i najamnine</t>
  </si>
  <si>
    <t>Intelektualne usluge</t>
  </si>
  <si>
    <t>Vlastita sredstva</t>
  </si>
  <si>
    <t>Decentralizirana sredstva</t>
  </si>
  <si>
    <t>-</t>
  </si>
  <si>
    <t>Održavanje kanalizacijskog sustava</t>
  </si>
  <si>
    <t>Naziv - opis</t>
  </si>
  <si>
    <t>Materijal i sirovne</t>
  </si>
  <si>
    <t>Članak 1.</t>
  </si>
  <si>
    <t>Vrst postupka javne nabave</t>
  </si>
  <si>
    <t>Ugovor/Okvirni sporazum</t>
  </si>
  <si>
    <t>Planirani mjesec početka  nabave</t>
  </si>
  <si>
    <t>bagatelna</t>
  </si>
  <si>
    <t>Ugovor</t>
  </si>
  <si>
    <t>otvoreni postupak</t>
  </si>
  <si>
    <t>postupak se ne provodi</t>
  </si>
  <si>
    <t>otvoreni</t>
  </si>
  <si>
    <t>pregovarački</t>
  </si>
  <si>
    <t>višegodišnji ugovor</t>
  </si>
  <si>
    <t>ugovor</t>
  </si>
  <si>
    <t>narudžbenica</t>
  </si>
  <si>
    <t>provedeno 2013</t>
  </si>
  <si>
    <t>godina</t>
  </si>
  <si>
    <t>tijekom godine</t>
  </si>
  <si>
    <t>vešegodišnje</t>
  </si>
  <si>
    <t xml:space="preserve">                -</t>
  </si>
  <si>
    <t>Ugovor/narudžbenica</t>
  </si>
  <si>
    <t>OPĆA BOLNICA GOSPIĆ</t>
  </si>
  <si>
    <t>Kaniška 111, 53000 Gospić</t>
  </si>
  <si>
    <t>Predsjednik Upravnog vijeća</t>
  </si>
  <si>
    <t>Procijenjana vrijednost predmeta nabave bez PDV</t>
  </si>
  <si>
    <t>Planirana vrijednost  predmeta nabave sa PDV</t>
  </si>
  <si>
    <t>Uredska oprema i namještaj</t>
  </si>
  <si>
    <t>postupak se na provodi</t>
  </si>
  <si>
    <t xml:space="preserve">                    -</t>
  </si>
  <si>
    <t xml:space="preserve">                 -</t>
  </si>
  <si>
    <t>provedeno u 2013..</t>
  </si>
  <si>
    <t>ostale usluge</t>
  </si>
  <si>
    <t xml:space="preserve">Stol radni kutni sastavljen iz 2 elementa - 3 kom </t>
  </si>
  <si>
    <t xml:space="preserve">Ormar drveni sa 4 police - puna vrata - 6 kom </t>
  </si>
  <si>
    <t xml:space="preserve">Krevet za JIL - 1 kom </t>
  </si>
  <si>
    <t xml:space="preserve">Projekt rekonstrukcije operacijskih sala </t>
  </si>
  <si>
    <t xml:space="preserve">Obnova sanitarnih čvorova - interni odjel </t>
  </si>
  <si>
    <t>452</t>
  </si>
  <si>
    <t xml:space="preserve">Dodatna ulaganja na postrojenjima i opremi </t>
  </si>
  <si>
    <t xml:space="preserve">Laserski pisači - 14 kom </t>
  </si>
  <si>
    <t xml:space="preserve">Monitori - 10 kom </t>
  </si>
  <si>
    <t xml:space="preserve">Instrumenti za obavljanje operacijskih zahvata u ortopediji ((Shaver sistem za neurokirurgiju, mikrometar sa priključnicama, optoka za endoskopiju na zglobovima i kod djece, pincete sitni instrumentarij </t>
  </si>
  <si>
    <t xml:space="preserve">Uređenje sobe ultrazvuka i prijamne sobe ginekološke ambulante </t>
  </si>
  <si>
    <t xml:space="preserve">Računala - 14 kom </t>
  </si>
  <si>
    <t>Okvirni sporazum</t>
  </si>
  <si>
    <t>31. 12. 2014.</t>
  </si>
  <si>
    <t>Izvršenje godišnje usluge održavanja i isporuke pribora i potrošnog materijalaza medicinske uređaje proizvođača PHILIPS</t>
  </si>
  <si>
    <r>
      <t>Izvršenje godišnje usluge održavanja i isporuke pribora i potrošnog materijalaza medicinske uređaje proizvođača Dr</t>
    </r>
    <r>
      <rPr>
        <sz val="8"/>
        <rFont val="Calibri"/>
        <family val="2"/>
        <charset val="238"/>
      </rPr>
      <t>ä</t>
    </r>
    <r>
      <rPr>
        <sz val="9.4499999999999993"/>
        <rFont val="Calibri"/>
        <family val="2"/>
        <charset val="238"/>
      </rPr>
      <t>ger Medical</t>
    </r>
  </si>
  <si>
    <t>Izvršenje godišnje usluge održavanja i isporuke pribora i potrošnog materijalaza medicinske uređaje proizvođača SIEMENS</t>
  </si>
  <si>
    <t>Izvršenje godišnje usluge održavanja i isporuke pribora i potrošnog materijalaza medicinske uređaje proizvođača SHIMADZU</t>
  </si>
  <si>
    <t>Usluge održavanja sterilizatora</t>
  </si>
  <si>
    <t>Usluge održavanja laboratorijske opreme</t>
  </si>
  <si>
    <t>Usluge održavanja rashladnih uređaja (hladnjaci, komore …..)</t>
  </si>
  <si>
    <t>Usluge održavanja ventilacijskih sustava</t>
  </si>
  <si>
    <t>Usluge održavanja klima komora</t>
  </si>
  <si>
    <t>Usluge održavanja kotlovnice (plamenici i plamenske cijevi)</t>
  </si>
  <si>
    <t>Servis respiratora</t>
  </si>
  <si>
    <t>Servis dizala</t>
  </si>
  <si>
    <t>Godišnji servis protupožarnih aparata</t>
  </si>
  <si>
    <t>Usluge popravka infuzomata</t>
  </si>
  <si>
    <t>Usluge popravka uređaja u praonici rublja (strojevi za pranje, centrifuge…)</t>
  </si>
  <si>
    <t>Servis i popravak UPS stabilizatora</t>
  </si>
  <si>
    <t>Usluge održavanja vozila</t>
  </si>
  <si>
    <t>Uluge popravka RTG opreme</t>
  </si>
  <si>
    <t>bagatelna nabava</t>
  </si>
  <si>
    <t>Grupa 1: Lijekovi za probavni sustav i metabolizam</t>
  </si>
  <si>
    <t>Grupa 2: Lijekovi za krv, krvotvorne organe i kardiovaskularni sustav</t>
  </si>
  <si>
    <t>Grupa 3. Lijekovi u dermatologiji i za mišićno-koštani sustav</t>
  </si>
  <si>
    <t>Grupa 4. Lijekovi s učinkom na genitourinarni sustav</t>
  </si>
  <si>
    <t>Grupa 5. Opći antiinfektivni lijekovi za sustavnu primjenu, cjepiva, antineoplastični lijekovi  i imunomodulatori</t>
  </si>
  <si>
    <t>Grupa 6. Lijekovi za živčani sustav</t>
  </si>
  <si>
    <t>Grupa 7. Lijekovi za dišni sustav</t>
  </si>
  <si>
    <t>Grupa 8. Različiti lijekovi</t>
  </si>
  <si>
    <t>Grupa 9. Razni lijekovi</t>
  </si>
  <si>
    <t xml:space="preserve">Grupa 10: Razni lijekovi (lijekovi s popisa posebno skupih lijekova), </t>
  </si>
  <si>
    <t>Grupa 1.  Laboratorijski reagensi</t>
  </si>
  <si>
    <t>Grupa 2. Reagensi za ispitivanje krvi</t>
  </si>
  <si>
    <t>Grupa 3. Laboratorijski reagensi</t>
  </si>
  <si>
    <t>Grupa 4. Izotopni reagensi</t>
  </si>
  <si>
    <t>Grupa 5. Kemijski reagensi</t>
  </si>
  <si>
    <t>Grupa 6. Reagensi za određivanje krvnih grupa</t>
  </si>
  <si>
    <t>Grupa 7. Reagensi za određivanje krvnih grupa</t>
  </si>
  <si>
    <t>Implantati za rekonstruktivne operacije</t>
  </si>
  <si>
    <t>Endoproteze kuka i koljena</t>
  </si>
  <si>
    <t>Rukavice kirurške</t>
  </si>
  <si>
    <t>OS</t>
  </si>
  <si>
    <t>Rukavice lateks</t>
  </si>
  <si>
    <t>postupak proveden u 2013. godini</t>
  </si>
  <si>
    <t>Kuhinjski predmeti za kućanstvo,ostalo</t>
  </si>
  <si>
    <t>Rezači žice, kirurški noževi, kirurške rukavice</t>
  </si>
  <si>
    <t>Kateteri</t>
  </si>
  <si>
    <t>Posude i vrećice za sakupljanje, pribor za drenažu</t>
  </si>
  <si>
    <t>Naprave za venepunkciju i uzimane krvi</t>
  </si>
  <si>
    <t>Zavojni materijal</t>
  </si>
  <si>
    <t>Pribor za spajanje, šivanje, ligature</t>
  </si>
  <si>
    <t>Temeljem članka 20. Zakona o javnoj nabavi (NN 90/11, 83/13, 143/13) i članka 26. Statuta Opće bolnice Gospić, Upravno vijeće Opće bolnice Gospić donosi</t>
  </si>
  <si>
    <t>Otvoreni</t>
  </si>
  <si>
    <t>okvirni sporazum/ ugovor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</si>
  <si>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</si>
  <si>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</si>
  <si>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</si>
  <si>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</si>
  <si>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</si>
  <si>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</si>
  <si>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</si>
  <si>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</si>
  <si>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</si>
  <si>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Planirano trajanje Ugovora/Okvirnog sporazuma</t>
  </si>
  <si>
    <t>Celuloza, papir, karton</t>
  </si>
  <si>
    <t>Naprave za infuziju i transfuziju</t>
  </si>
  <si>
    <t>Kanile</t>
  </si>
  <si>
    <t xml:space="preserve">Pelene za jednokratnu upotrebu za djecu </t>
  </si>
  <si>
    <t>Pelene za jednokratnu upotrebu za odrasle</t>
  </si>
  <si>
    <t>Stalak za pomičnu ruku za videokolposkop</t>
  </si>
  <si>
    <t xml:space="preserve">Stol L oblika puno drvo - 1 kom </t>
  </si>
  <si>
    <t xml:space="preserve">Ovalni stol puno drvo  - 1 kom </t>
  </si>
  <si>
    <t xml:space="preserve">Ormar drveni sa ormarićem i staklenim vratima do pola  - 1 kom </t>
  </si>
  <si>
    <t xml:space="preserve">Ormar za lijekove - 3 kom </t>
  </si>
  <si>
    <t>Noćni ormarići za pacijente  - 18 kom</t>
  </si>
  <si>
    <t xml:space="preserve">Stalak za infuziju - 8 kom </t>
  </si>
  <si>
    <t xml:space="preserve">Antidekubitus madrac  - 3 kom </t>
  </si>
  <si>
    <t xml:space="preserve">Ortopedski kreveti  - 7 kom </t>
  </si>
  <si>
    <t xml:space="preserve">Monitor vitalnih funkcija u sobi za buđenje - 1kom </t>
  </si>
  <si>
    <t xml:space="preserve">Fleksibilni fiberoptički Bronhoskop - 1 kom </t>
  </si>
  <si>
    <t>Kolica za previjanje - 1 kom</t>
  </si>
  <si>
    <t xml:space="preserve">Hemodinamski monitoring (PICO)  - 1kom </t>
  </si>
  <si>
    <t xml:space="preserve">Kolica za instrumente  - 3 kom </t>
  </si>
  <si>
    <t xml:space="preserve">Sauger i boca s kisikom  - 1 kom </t>
  </si>
  <si>
    <t xml:space="preserve">Pokretna kolica za lijekove  - 2 kom </t>
  </si>
  <si>
    <t xml:space="preserve">Ambu balon + maska - 1 kom </t>
  </si>
  <si>
    <t xml:space="preserve">Infuzomat  - 6 kom </t>
  </si>
  <si>
    <t xml:space="preserve">Bolesnički krevet  - 2 kom </t>
  </si>
  <si>
    <t xml:space="preserve">Kinderbet - 2 kom </t>
  </si>
  <si>
    <t xml:space="preserve">Stol za gipsanje inox - 1 kom </t>
  </si>
  <si>
    <t xml:space="preserve">Ležaj za vježbanje  - 2 kom </t>
  </si>
  <si>
    <t xml:space="preserve">Manualex stol za vježbanje šake i ruke - 1 kom </t>
  </si>
  <si>
    <t>Kinatek za kuk + koljeno +stopalo - 1 kom</t>
  </si>
  <si>
    <t xml:space="preserve">Kinatek za rame + lakat+šaka - 1 kom </t>
  </si>
  <si>
    <t xml:space="preserve">Korito za gips  - 1 kom </t>
  </si>
  <si>
    <t xml:space="preserve">Brzi i suhi sterilizator  - 1 kom </t>
  </si>
  <si>
    <t xml:space="preserve">Stepenište sa 2 stepenice  - 2 kom </t>
  </si>
  <si>
    <t xml:space="preserve">Pila za skidanje gipsa električna  - 1 kom </t>
  </si>
  <si>
    <t xml:space="preserve">Aspirator - 1 kom </t>
  </si>
  <si>
    <t xml:space="preserve">Pulsoksimetar - 1 kom </t>
  </si>
  <si>
    <t xml:space="preserve">Op. lampa za male op. zahvate - 1 kom </t>
  </si>
  <si>
    <t xml:space="preserve">Ginekološki stol - 1 kom </t>
  </si>
  <si>
    <t xml:space="preserve">Rađaonski krevet  - 1 kom </t>
  </si>
  <si>
    <t xml:space="preserve">Kolposkop s kamerom  - 1 kom </t>
  </si>
  <si>
    <t xml:space="preserve">Histeroskop  - 1 kom </t>
  </si>
  <si>
    <t xml:space="preserve">Stropna op. lampa  - 1 kom </t>
  </si>
  <si>
    <t xml:space="preserve">Respirator - 1 kom </t>
  </si>
  <si>
    <t xml:space="preserve">Instrumenti za male oftamološke zahvate </t>
  </si>
  <si>
    <t xml:space="preserve">Instrumentarij za laparaskopsku kirurgiju  </t>
  </si>
  <si>
    <t xml:space="preserve">Instrumentarij za operaciju intramedularne osteosinteze potkoljenice i humerusa  </t>
  </si>
  <si>
    <t xml:space="preserve">Instrumentarij za operaciju Humerusa </t>
  </si>
  <si>
    <t xml:space="preserve">Instrumenti za ambulantni pregled: bubrežasta i okrugla inox zdjelica, škare za zavoje, škare za gips, škare za šavove, anatomske i kirurške pincete, kohlear  </t>
  </si>
  <si>
    <t xml:space="preserve">Instrumenti za ambulantni pregled:  škare za gips, škare za zavoje, škare za šavove, iglorezači, anatomska pinceta, krurška pinceta, kohlear, kliješta hvateljke, zakrivljeni peani, kliješta za skidanje gipsa, pila za skidanje gipsa </t>
  </si>
  <si>
    <t>Instrumenti za operativni program: mali zahvati, septorinoplastiku, sinuskopiju, traheotomiju, tonzilektomiju, nosni spekulumi,ušni ljevčići, ogledalca, špatule</t>
  </si>
  <si>
    <t>Kolica za nečisto rublje - 1 kom</t>
  </si>
  <si>
    <t xml:space="preserve">Vaga za dojenčad  - 2 kom </t>
  </si>
  <si>
    <t xml:space="preserve">Završetak radova na uređenju drugog kata - interni odjel </t>
  </si>
  <si>
    <t>Zamjena podnih obloga u bolesničkim sobama internog odjela</t>
  </si>
  <si>
    <t>siječanj</t>
  </si>
  <si>
    <t>veljača</t>
  </si>
  <si>
    <t xml:space="preserve">Portabilni UZV uređaj - 1 kom </t>
  </si>
  <si>
    <t xml:space="preserve">bagatelna </t>
  </si>
  <si>
    <t xml:space="preserve">ožujak </t>
  </si>
  <si>
    <t xml:space="preserve">            -</t>
  </si>
  <si>
    <t xml:space="preserve">travanj </t>
  </si>
  <si>
    <t>Usluge čišćenja prostora i prostorija</t>
  </si>
  <si>
    <t>jednokratno</t>
  </si>
  <si>
    <t xml:space="preserve">siječanj </t>
  </si>
  <si>
    <t>bagarelna</t>
  </si>
  <si>
    <t>ostali nekemijski potrošni materijal</t>
  </si>
  <si>
    <t>Prehrambeni proizvodi</t>
  </si>
  <si>
    <t>Sutan inventar</t>
  </si>
  <si>
    <t>provedeno u 2013. godini</t>
  </si>
  <si>
    <t>Filmovi za rendgensko snimanje</t>
  </si>
  <si>
    <t>polica osiguranja</t>
  </si>
  <si>
    <t>Mr. Dražen Jurković, dr. med., spec. javnog zdravstva</t>
  </si>
  <si>
    <t>Ukupno energenti</t>
  </si>
  <si>
    <t>Ukuono kumunalne usluge</t>
  </si>
  <si>
    <t>Uredski materijal u ostali materijalni rashodi</t>
  </si>
  <si>
    <t xml:space="preserve">Mijenja se i dopunjuje članak 3. Plana nabave  Ur. broj: 2125/53-771/14 od 24.  veljače  2014. godine na način da se mijenjaju tekst i brojke slijedećih predmeta nabave: (izmjene i dopune istaknute su podebljanim slovima i brojkama)                      </t>
  </si>
  <si>
    <t>Reagensi i kontrastna sredstva</t>
  </si>
  <si>
    <t xml:space="preserve">Kartotečni ormar - 3 kom </t>
  </si>
  <si>
    <t xml:space="preserve">Uredska stolica - sala za sastanke - 40 kom </t>
  </si>
  <si>
    <t>Ormarić - ladičar sa 3 ladice - ured ravnatelja - 1 kom</t>
  </si>
  <si>
    <t>Ormarić niski - puna vrata - 1 komad - ured ravnatelja - 1 komad</t>
  </si>
  <si>
    <t>Boca za kisik - 3 kom</t>
  </si>
  <si>
    <t>Ventil boca za kisik - 3 kom</t>
  </si>
  <si>
    <t>4222</t>
  </si>
  <si>
    <t>Komunikacijska oprema</t>
  </si>
  <si>
    <t>Telefaks - Odjel za financijsko knjigovodstvene poslove - 1 kom</t>
  </si>
  <si>
    <t>Ostala komunikacijska oprema</t>
  </si>
  <si>
    <t>EKG aparat - 2 kom</t>
  </si>
  <si>
    <t>4223</t>
  </si>
  <si>
    <t>Oprema za održavanje i zaštitu</t>
  </si>
  <si>
    <t>Stroj za pranje podova - Opći poslovi - 1 kom</t>
  </si>
  <si>
    <t>Klima uređej - RTG dijagnostika - 1 kom</t>
  </si>
  <si>
    <t>Hladnjak - Objedinjeni hitni bolnički prijem - 1 komad</t>
  </si>
  <si>
    <t>Projekt prenamjene kotlovnice s loživog ulja na bio gorivo</t>
  </si>
  <si>
    <t>Izvođenje građevinskih i instalacijskih radova na prenamjeni kotlovnice s loživog ulja na bio gorivo</t>
  </si>
  <si>
    <t>1 mjesec</t>
  </si>
  <si>
    <t>4 mjeseca</t>
  </si>
  <si>
    <t>Ur. broj: 2125/53 - __________/14</t>
  </si>
  <si>
    <t>anrudžebenica</t>
  </si>
  <si>
    <t>Gospić, 30. travnja  2014. godine</t>
  </si>
  <si>
    <t>PRVU IZMJENU I DOPUNU PLANA NABAVE ROBA, RADOVA I USLUGA U 2014. GODINI</t>
  </si>
  <si>
    <t>Košara za odvajanje krupnog otpada u kanaliz. odvodu</t>
  </si>
  <si>
    <t xml:space="preserve"> 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</si>
</sst>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_ ;\-#,##0.00\ 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sz val="9.4499999999999993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1"/>
      <name val="Arial"/>
      <family val="2"/>
    </font>
    <font>
      <sz val="11"/>
      <name val="Arial"/>
      <family val="2"/>
      <charset val="238"/>
    </font>
    <font>
      <b/>
      <i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234">
    <xf numFmtId="0" fontId="0" fillId="0" borderId="0" xfId="0"/>
    <xf numFmtId="43" fontId="0" fillId="0" borderId="0" xfId="1" applyFont="1"/>
    <xf numFmtId="43" fontId="3" fillId="0" borderId="0" xfId="1" applyFont="1"/>
    <xf numFmtId="0" fontId="3" fillId="0" borderId="0" xfId="0" applyFont="1"/>
    <xf numFmtId="0" fontId="8" fillId="0" borderId="0" xfId="0" applyFont="1"/>
    <xf numFmtId="0" fontId="6" fillId="2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3" fontId="7" fillId="2" borderId="1" xfId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9" fontId="4" fillId="0" borderId="4" xfId="2" applyNumberFormat="1" applyFont="1" applyFill="1" applyBorder="1" applyAlignment="1">
      <alignment horizontal="left" vertical="center" wrapText="1"/>
    </xf>
    <xf numFmtId="43" fontId="3" fillId="0" borderId="0" xfId="1" applyFont="1" applyAlignment="1">
      <alignment horizontal="center"/>
    </xf>
    <xf numFmtId="164" fontId="4" fillId="2" borderId="1" xfId="1" applyNumberFormat="1" applyFont="1" applyFill="1" applyBorder="1" applyAlignment="1">
      <alignment vertic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4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4" fillId="0" borderId="1" xfId="1" applyFont="1" applyBorder="1"/>
    <xf numFmtId="43" fontId="4" fillId="0" borderId="1" xfId="1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4" fillId="2" borderId="1" xfId="0" applyFont="1" applyFill="1" applyBorder="1"/>
    <xf numFmtId="164" fontId="4" fillId="2" borderId="0" xfId="1" applyNumberFormat="1" applyFont="1" applyFill="1" applyAlignment="1">
      <alignment vertical="center"/>
    </xf>
    <xf numFmtId="43" fontId="7" fillId="0" borderId="1" xfId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1" xfId="1" applyFont="1" applyFill="1" applyBorder="1"/>
    <xf numFmtId="0" fontId="4" fillId="0" borderId="4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43" fontId="4" fillId="0" borderId="1" xfId="1" applyFont="1" applyBorder="1" applyAlignment="1">
      <alignment horizontal="right" vertical="center"/>
    </xf>
    <xf numFmtId="43" fontId="4" fillId="2" borderId="1" xfId="1" applyFont="1" applyFill="1" applyBorder="1" applyAlignment="1">
      <alignment vertical="center" wrapText="1"/>
    </xf>
    <xf numFmtId="43" fontId="7" fillId="2" borderId="1" xfId="1" applyFont="1" applyFill="1" applyBorder="1" applyAlignment="1">
      <alignment vertical="center"/>
    </xf>
    <xf numFmtId="43" fontId="0" fillId="0" borderId="0" xfId="0" applyNumberFormat="1"/>
    <xf numFmtId="43" fontId="4" fillId="2" borderId="1" xfId="1" applyFont="1" applyFill="1" applyBorder="1" applyAlignment="1">
      <alignment vertical="center" readingOrder="1"/>
    </xf>
    <xf numFmtId="0" fontId="8" fillId="0" borderId="0" xfId="0" applyFont="1" applyBorder="1" applyAlignment="1">
      <alignment wrapText="1"/>
    </xf>
    <xf numFmtId="43" fontId="8" fillId="0" borderId="0" xfId="1" applyFont="1" applyBorder="1"/>
    <xf numFmtId="0" fontId="8" fillId="0" borderId="0" xfId="0" applyFont="1" applyBorder="1"/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0" fontId="9" fillId="0" borderId="2" xfId="0" applyFont="1" applyBorder="1"/>
    <xf numFmtId="0" fontId="4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43" fontId="4" fillId="2" borderId="1" xfId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4" xfId="0" applyFont="1" applyFill="1" applyBorder="1" applyAlignment="1"/>
    <xf numFmtId="43" fontId="3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vertical="center"/>
    </xf>
    <xf numFmtId="2" fontId="7" fillId="0" borderId="1" xfId="1" applyNumberFormat="1" applyFont="1" applyBorder="1" applyAlignment="1">
      <alignment horizontal="right" vertical="center"/>
    </xf>
    <xf numFmtId="43" fontId="3" fillId="0" borderId="1" xfId="1" applyFont="1" applyBorder="1" applyAlignment="1">
      <alignment wrapText="1"/>
    </xf>
    <xf numFmtId="0" fontId="4" fillId="0" borderId="0" xfId="0" applyFont="1"/>
    <xf numFmtId="0" fontId="7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vertical="center"/>
    </xf>
    <xf numFmtId="43" fontId="4" fillId="3" borderId="1" xfId="1" applyFont="1" applyFill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2" fontId="4" fillId="0" borderId="1" xfId="2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164" fontId="12" fillId="2" borderId="1" xfId="1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/>
    <xf numFmtId="4" fontId="4" fillId="2" borderId="2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43" fontId="3" fillId="2" borderId="0" xfId="1" applyFont="1" applyFill="1" applyAlignment="1"/>
    <xf numFmtId="43" fontId="3" fillId="2" borderId="0" xfId="1" applyFont="1" applyFill="1"/>
    <xf numFmtId="43" fontId="0" fillId="2" borderId="0" xfId="1" applyFont="1" applyFill="1"/>
    <xf numFmtId="0" fontId="0" fillId="2" borderId="0" xfId="0" applyFill="1"/>
    <xf numFmtId="4" fontId="12" fillId="2" borderId="8" xfId="0" applyNumberFormat="1" applyFont="1" applyFill="1" applyBorder="1" applyAlignment="1">
      <alignment horizontal="right" vertical="center"/>
    </xf>
    <xf numFmtId="43" fontId="3" fillId="3" borderId="1" xfId="0" applyNumberFormat="1" applyFont="1" applyFill="1" applyBorder="1"/>
    <xf numFmtId="0" fontId="4" fillId="2" borderId="1" xfId="0" applyFont="1" applyFill="1" applyBorder="1" applyAlignment="1">
      <alignment vertical="center" wrapText="1"/>
    </xf>
    <xf numFmtId="43" fontId="12" fillId="2" borderId="1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2" xfId="2" applyNumberFormat="1" applyFont="1" applyFill="1" applyBorder="1" applyAlignment="1">
      <alignment horizontal="left" vertical="center" wrapText="1"/>
    </xf>
    <xf numFmtId="43" fontId="4" fillId="2" borderId="2" xfId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vertical="center"/>
    </xf>
    <xf numFmtId="43" fontId="7" fillId="0" borderId="2" xfId="1" applyFont="1" applyBorder="1"/>
    <xf numFmtId="0" fontId="3" fillId="0" borderId="2" xfId="0" applyFont="1" applyBorder="1"/>
    <xf numFmtId="43" fontId="3" fillId="2" borderId="0" xfId="1" applyFont="1" applyFill="1" applyAlignment="1">
      <alignment vertical="center"/>
    </xf>
    <xf numFmtId="43" fontId="3" fillId="0" borderId="1" xfId="1" applyFont="1" applyBorder="1"/>
    <xf numFmtId="43" fontId="7" fillId="0" borderId="2" xfId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wrapText="1"/>
    </xf>
    <xf numFmtId="164" fontId="4" fillId="0" borderId="1" xfId="1" applyNumberFormat="1" applyFont="1" applyBorder="1" applyAlignment="1">
      <alignment horizontal="center" wrapText="1"/>
    </xf>
    <xf numFmtId="43" fontId="3" fillId="0" borderId="1" xfId="0" applyNumberFormat="1" applyFont="1" applyBorder="1"/>
    <xf numFmtId="43" fontId="3" fillId="0" borderId="2" xfId="0" applyNumberFormat="1" applyFont="1" applyBorder="1"/>
    <xf numFmtId="0" fontId="7" fillId="0" borderId="1" xfId="0" applyFont="1" applyFill="1" applyBorder="1" applyAlignment="1">
      <alignment vertical="center"/>
    </xf>
    <xf numFmtId="0" fontId="15" fillId="0" borderId="1" xfId="0" applyFont="1" applyBorder="1"/>
    <xf numFmtId="0" fontId="4" fillId="0" borderId="3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3" fontId="12" fillId="3" borderId="1" xfId="1" applyFont="1" applyFill="1" applyBorder="1" applyAlignment="1">
      <alignment horizontal="right" vertical="center"/>
    </xf>
    <xf numFmtId="43" fontId="12" fillId="0" borderId="1" xfId="1" applyFont="1" applyBorder="1" applyAlignment="1">
      <alignment horizontal="right" vertical="center"/>
    </xf>
    <xf numFmtId="43" fontId="4" fillId="0" borderId="2" xfId="1" applyFont="1" applyBorder="1"/>
    <xf numFmtId="43" fontId="4" fillId="0" borderId="2" xfId="1" applyFont="1" applyBorder="1" applyAlignment="1">
      <alignment horizontal="right" vertical="center"/>
    </xf>
    <xf numFmtId="43" fontId="4" fillId="2" borderId="2" xfId="1" applyFont="1" applyFill="1" applyBorder="1" applyAlignment="1">
      <alignment vertical="center"/>
    </xf>
    <xf numFmtId="43" fontId="0" fillId="0" borderId="0" xfId="1" applyFont="1" applyBorder="1"/>
    <xf numFmtId="0" fontId="0" fillId="0" borderId="0" xfId="0" applyBorder="1"/>
    <xf numFmtId="0" fontId="8" fillId="0" borderId="0" xfId="0" applyFont="1" applyAlignment="1">
      <alignment wrapText="1"/>
    </xf>
    <xf numFmtId="43" fontId="16" fillId="0" borderId="0" xfId="1" applyFont="1" applyAlignment="1">
      <alignment horizontal="center"/>
    </xf>
    <xf numFmtId="43" fontId="3" fillId="0" borderId="1" xfId="0" applyNumberFormat="1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3" fontId="4" fillId="2" borderId="1" xfId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right" vertical="center"/>
    </xf>
    <xf numFmtId="43" fontId="17" fillId="0" borderId="1" xfId="1" applyFont="1" applyBorder="1"/>
    <xf numFmtId="43" fontId="17" fillId="0" borderId="1" xfId="1" applyFont="1" applyBorder="1" applyAlignment="1">
      <alignment vertical="center"/>
    </xf>
    <xf numFmtId="43" fontId="12" fillId="0" borderId="1" xfId="1" applyFont="1" applyBorder="1" applyAlignment="1">
      <alignment vertical="center"/>
    </xf>
    <xf numFmtId="43" fontId="3" fillId="0" borderId="0" xfId="0" applyNumberFormat="1" applyFont="1"/>
    <xf numFmtId="0" fontId="3" fillId="2" borderId="1" xfId="0" applyFont="1" applyFill="1" applyBorder="1"/>
    <xf numFmtId="2" fontId="3" fillId="0" borderId="1" xfId="0" applyNumberFormat="1" applyFont="1" applyBorder="1" applyAlignment="1">
      <alignment wrapText="1"/>
    </xf>
    <xf numFmtId="43" fontId="4" fillId="2" borderId="4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/>
    </xf>
    <xf numFmtId="43" fontId="4" fillId="2" borderId="4" xfId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7" fillId="0" borderId="4" xfId="0" applyFont="1" applyFill="1" applyBorder="1" applyAlignment="1"/>
    <xf numFmtId="0" fontId="7" fillId="3" borderId="4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7" fillId="0" borderId="7" xfId="2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3" fontId="12" fillId="2" borderId="1" xfId="0" applyNumberFormat="1" applyFont="1" applyFill="1" applyBorder="1"/>
    <xf numFmtId="43" fontId="12" fillId="2" borderId="2" xfId="1" applyFont="1" applyFill="1" applyBorder="1" applyAlignment="1">
      <alignment vertical="center"/>
    </xf>
    <xf numFmtId="43" fontId="12" fillId="0" borderId="2" xfId="1" applyFont="1" applyBorder="1"/>
    <xf numFmtId="43" fontId="12" fillId="0" borderId="2" xfId="1" applyFont="1" applyBorder="1" applyAlignment="1">
      <alignment horizontal="right" vertical="center"/>
    </xf>
    <xf numFmtId="43" fontId="12" fillId="2" borderId="1" xfId="1" applyFont="1" applyFill="1" applyBorder="1" applyAlignment="1">
      <alignment vertical="center" wrapText="1"/>
    </xf>
    <xf numFmtId="43" fontId="12" fillId="0" borderId="1" xfId="1" applyFont="1" applyBorder="1"/>
    <xf numFmtId="43" fontId="17" fillId="3" borderId="1" xfId="1" applyFont="1" applyFill="1" applyBorder="1" applyAlignment="1">
      <alignment vertical="center"/>
    </xf>
    <xf numFmtId="43" fontId="17" fillId="3" borderId="1" xfId="1" applyFont="1" applyFill="1" applyBorder="1"/>
    <xf numFmtId="43" fontId="12" fillId="0" borderId="1" xfId="1" applyFont="1" applyBorder="1" applyAlignment="1">
      <alignment horizontal="center" vertical="center"/>
    </xf>
    <xf numFmtId="43" fontId="12" fillId="3" borderId="1" xfId="1" applyFont="1" applyFill="1" applyBorder="1" applyAlignment="1">
      <alignment horizontal="center" vertical="center" wrapText="1"/>
    </xf>
    <xf numFmtId="43" fontId="12" fillId="3" borderId="1" xfId="1" applyFont="1" applyFill="1" applyBorder="1"/>
    <xf numFmtId="43" fontId="12" fillId="3" borderId="1" xfId="1" applyFont="1" applyFill="1" applyBorder="1" applyAlignment="1">
      <alignment horizontal="center" vertical="center"/>
    </xf>
    <xf numFmtId="0" fontId="0" fillId="3" borderId="1" xfId="0" applyFill="1" applyBorder="1"/>
    <xf numFmtId="0" fontId="6" fillId="3" borderId="1" xfId="0" applyFont="1" applyFill="1" applyBorder="1"/>
    <xf numFmtId="43" fontId="12" fillId="3" borderId="1" xfId="1" applyFont="1" applyFill="1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 wrapText="1"/>
    </xf>
    <xf numFmtId="43" fontId="12" fillId="3" borderId="2" xfId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43" fontId="7" fillId="0" borderId="1" xfId="1" applyFont="1" applyBorder="1" applyAlignment="1">
      <alignment vertical="center"/>
    </xf>
    <xf numFmtId="43" fontId="7" fillId="0" borderId="1" xfId="1" applyFont="1" applyBorder="1" applyAlignment="1">
      <alignment horizontal="right" vertical="center"/>
    </xf>
    <xf numFmtId="0" fontId="18" fillId="0" borderId="1" xfId="0" applyFont="1" applyBorder="1"/>
    <xf numFmtId="0" fontId="7" fillId="2" borderId="4" xfId="0" applyFont="1" applyFill="1" applyBorder="1" applyAlignment="1">
      <alignment horizontal="left" vertical="center"/>
    </xf>
    <xf numFmtId="43" fontId="7" fillId="2" borderId="2" xfId="1" applyFont="1" applyFill="1" applyBorder="1"/>
    <xf numFmtId="43" fontId="7" fillId="2" borderId="2" xfId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 wrapText="1"/>
    </xf>
    <xf numFmtId="43" fontId="7" fillId="2" borderId="1" xfId="1" applyFont="1" applyFill="1" applyBorder="1" applyAlignment="1">
      <alignment vertical="center" wrapText="1"/>
    </xf>
    <xf numFmtId="43" fontId="7" fillId="0" borderId="1" xfId="1" applyFont="1" applyBorder="1" applyAlignment="1">
      <alignment horizontal="center" vertical="center"/>
    </xf>
    <xf numFmtId="49" fontId="7" fillId="0" borderId="3" xfId="2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9" fontId="7" fillId="0" borderId="1" xfId="2" applyNumberFormat="1" applyFont="1" applyFill="1" applyBorder="1" applyAlignment="1">
      <alignment horizontal="left" vertical="center" wrapText="1"/>
    </xf>
    <xf numFmtId="43" fontId="7" fillId="2" borderId="1" xfId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/>
    </xf>
    <xf numFmtId="43" fontId="3" fillId="0" borderId="1" xfId="1" applyFont="1" applyBorder="1" applyAlignment="1">
      <alignment vertical="center"/>
    </xf>
    <xf numFmtId="49" fontId="7" fillId="0" borderId="2" xfId="2" applyNumberFormat="1" applyFont="1" applyFill="1" applyBorder="1" applyAlignment="1">
      <alignment horizontal="left" vertical="center" wrapText="1"/>
    </xf>
    <xf numFmtId="49" fontId="7" fillId="2" borderId="3" xfId="2" applyNumberFormat="1" applyFont="1" applyFill="1" applyBorder="1" applyAlignment="1">
      <alignment horizontal="left" vertical="center" wrapText="1"/>
    </xf>
    <xf numFmtId="49" fontId="7" fillId="0" borderId="4" xfId="2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right" vertical="center"/>
    </xf>
    <xf numFmtId="49" fontId="21" fillId="2" borderId="1" xfId="2" applyNumberFormat="1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right" vertical="center"/>
    </xf>
    <xf numFmtId="49" fontId="7" fillId="2" borderId="1" xfId="2" applyNumberFormat="1" applyFont="1" applyFill="1" applyBorder="1" applyAlignment="1">
      <alignment horizontal="left" vertical="center" wrapText="1"/>
    </xf>
    <xf numFmtId="164" fontId="6" fillId="2" borderId="1" xfId="1" applyNumberFormat="1" applyFont="1" applyFill="1" applyBorder="1"/>
    <xf numFmtId="4" fontId="7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right" vertical="center" wrapText="1"/>
    </xf>
    <xf numFmtId="43" fontId="7" fillId="2" borderId="0" xfId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43" fontId="17" fillId="0" borderId="0" xfId="1" applyFont="1" applyBorder="1"/>
    <xf numFmtId="0" fontId="3" fillId="0" borderId="0" xfId="0" applyFont="1" applyBorder="1"/>
    <xf numFmtId="49" fontId="19" fillId="0" borderId="4" xfId="2" applyNumberFormat="1" applyFont="1" applyFill="1" applyBorder="1" applyAlignment="1">
      <alignment horizontal="left" vertical="center" wrapText="1"/>
    </xf>
    <xf numFmtId="43" fontId="3" fillId="0" borderId="1" xfId="1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4">
    <cellStyle name="Normal_Sheet1" xfId="2"/>
    <cellStyle name="Obično" xfId="0" builtinId="0"/>
    <cellStyle name="Obično 2" xfId="3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9"/>
  <sheetViews>
    <sheetView tabSelected="1" topLeftCell="A4" zoomScale="118" zoomScaleNormal="118" workbookViewId="0">
      <selection activeCell="G7" sqref="G7"/>
    </sheetView>
  </sheetViews>
  <sheetFormatPr defaultRowHeight="15"/>
  <cols>
    <col min="1" max="1" width="6.7109375" customWidth="1"/>
    <col min="2" max="2" width="35.5703125" customWidth="1"/>
    <col min="3" max="3" width="13" style="105" customWidth="1"/>
    <col min="4" max="4" width="12.42578125" style="1" hidden="1" customWidth="1"/>
    <col min="5" max="5" width="15.140625" hidden="1" customWidth="1"/>
    <col min="6" max="6" width="13.7109375" style="3" customWidth="1"/>
    <col min="7" max="7" width="18.28515625" customWidth="1"/>
    <col min="8" max="8" width="10.28515625" customWidth="1"/>
    <col min="9" max="9" width="15" customWidth="1"/>
    <col min="10" max="10" width="13.5703125" bestFit="1" customWidth="1"/>
    <col min="11" max="11" width="9.85546875" style="1" customWidth="1"/>
    <col min="13" max="13" width="18.28515625" style="1" customWidth="1"/>
  </cols>
  <sheetData>
    <row r="1" spans="1:10" ht="18.75" customHeight="1">
      <c r="A1" t="s">
        <v>279</v>
      </c>
      <c r="B1" s="227" t="s">
        <v>164</v>
      </c>
      <c r="C1" s="227"/>
      <c r="D1" s="227"/>
      <c r="E1" s="227"/>
      <c r="F1" s="227"/>
      <c r="G1" s="227"/>
      <c r="H1" s="227"/>
      <c r="I1" s="227"/>
      <c r="J1" s="227"/>
    </row>
    <row r="2" spans="1:10" ht="18.75" customHeight="1">
      <c r="C2"/>
      <c r="D2"/>
      <c r="F2" s="1"/>
      <c r="G2" s="138"/>
      <c r="H2" s="139"/>
      <c r="J2" s="70"/>
    </row>
    <row r="3" spans="1:10">
      <c r="A3" s="69"/>
      <c r="B3" s="231" t="s">
        <v>277</v>
      </c>
      <c r="C3" s="231"/>
      <c r="D3" s="231"/>
      <c r="E3" s="231"/>
      <c r="F3" s="231"/>
      <c r="G3" s="231"/>
      <c r="H3" s="231"/>
      <c r="I3" s="231"/>
    </row>
    <row r="4" spans="1:10">
      <c r="A4" s="69"/>
      <c r="B4" s="69"/>
      <c r="C4" s="69"/>
      <c r="D4" s="69"/>
      <c r="E4" s="69"/>
      <c r="F4" s="69"/>
      <c r="G4" s="69"/>
      <c r="H4" s="69"/>
      <c r="I4" s="69"/>
    </row>
    <row r="5" spans="1:10">
      <c r="A5" s="132"/>
      <c r="B5" s="132"/>
      <c r="C5" s="52"/>
      <c r="D5" s="140"/>
      <c r="E5" s="4"/>
      <c r="F5" s="141" t="s">
        <v>71</v>
      </c>
      <c r="G5" s="53"/>
      <c r="H5" s="54"/>
      <c r="I5" s="4"/>
    </row>
    <row r="6" spans="1:10" ht="33.75" customHeight="1">
      <c r="A6" s="55"/>
      <c r="B6" s="228" t="s">
        <v>252</v>
      </c>
      <c r="C6" s="228"/>
      <c r="D6" s="228"/>
      <c r="E6" s="228"/>
      <c r="F6" s="228"/>
      <c r="G6" s="228"/>
      <c r="H6" s="228"/>
      <c r="I6" s="228"/>
      <c r="J6" s="228"/>
    </row>
    <row r="7" spans="1:10" ht="56.25">
      <c r="A7" s="20" t="s">
        <v>25</v>
      </c>
      <c r="B7" s="20" t="s">
        <v>69</v>
      </c>
      <c r="C7" s="30" t="s">
        <v>93</v>
      </c>
      <c r="D7" s="39" t="s">
        <v>65</v>
      </c>
      <c r="E7" s="20" t="s">
        <v>66</v>
      </c>
      <c r="F7" s="21" t="s">
        <v>94</v>
      </c>
      <c r="G7" s="21" t="s">
        <v>72</v>
      </c>
      <c r="H7" s="21" t="s">
        <v>73</v>
      </c>
      <c r="I7" s="21" t="s">
        <v>74</v>
      </c>
      <c r="J7" s="21" t="s">
        <v>176</v>
      </c>
    </row>
    <row r="8" spans="1:10" ht="15" customHeight="1">
      <c r="A8" s="20">
        <v>322</v>
      </c>
      <c r="B8" s="167" t="s">
        <v>26</v>
      </c>
      <c r="C8" s="97"/>
      <c r="D8" s="59"/>
      <c r="E8" s="60"/>
      <c r="F8" s="61"/>
      <c r="G8" s="62"/>
      <c r="H8" s="62"/>
      <c r="I8" s="62"/>
      <c r="J8" s="62"/>
    </row>
    <row r="9" spans="1:10" ht="15" customHeight="1">
      <c r="A9" s="21">
        <v>3221</v>
      </c>
      <c r="B9" s="7" t="s">
        <v>251</v>
      </c>
      <c r="C9" s="30"/>
      <c r="D9" s="24"/>
      <c r="E9" s="25"/>
      <c r="F9" s="22"/>
      <c r="G9" s="62"/>
      <c r="H9" s="62"/>
      <c r="I9" s="62"/>
      <c r="J9" s="62"/>
    </row>
    <row r="10" spans="1:10" ht="38.25" customHeight="1">
      <c r="A10" s="21"/>
      <c r="B10" s="8" t="s">
        <v>24</v>
      </c>
      <c r="C10" s="71">
        <f>D10/1.25</f>
        <v>80400</v>
      </c>
      <c r="D10" s="26">
        <v>100500</v>
      </c>
      <c r="E10" s="26">
        <v>0</v>
      </c>
      <c r="F10" s="47">
        <v>90000</v>
      </c>
      <c r="G10" s="63" t="s">
        <v>75</v>
      </c>
      <c r="H10" s="81" t="s">
        <v>166</v>
      </c>
      <c r="I10" s="75" t="s">
        <v>99</v>
      </c>
      <c r="J10" s="63" t="s">
        <v>114</v>
      </c>
    </row>
    <row r="11" spans="1:10" ht="15" customHeight="1">
      <c r="A11" s="21"/>
      <c r="B11" s="43" t="s">
        <v>0</v>
      </c>
      <c r="C11" s="37">
        <f>F11/1.25</f>
        <v>28000</v>
      </c>
      <c r="D11" s="26">
        <v>35000</v>
      </c>
      <c r="E11" s="26">
        <v>0</v>
      </c>
      <c r="F11" s="47">
        <f t="shared" ref="F11:F16" si="0">SUM(D11:E11)</f>
        <v>35000</v>
      </c>
      <c r="G11" s="63" t="s">
        <v>75</v>
      </c>
      <c r="H11" s="63" t="s">
        <v>82</v>
      </c>
      <c r="I11" s="63" t="s">
        <v>170</v>
      </c>
      <c r="J11" s="63" t="s">
        <v>85</v>
      </c>
    </row>
    <row r="12" spans="1:10" ht="15" customHeight="1">
      <c r="A12" s="21"/>
      <c r="B12" s="43" t="s">
        <v>177</v>
      </c>
      <c r="C12" s="37">
        <f>F12/1.25</f>
        <v>48000</v>
      </c>
      <c r="D12" s="26">
        <v>70000</v>
      </c>
      <c r="E12" s="26">
        <v>0</v>
      </c>
      <c r="F12" s="47">
        <v>60000</v>
      </c>
      <c r="G12" s="63" t="s">
        <v>75</v>
      </c>
      <c r="H12" s="63" t="s">
        <v>82</v>
      </c>
      <c r="I12" s="63" t="s">
        <v>170</v>
      </c>
      <c r="J12" s="63" t="s">
        <v>85</v>
      </c>
    </row>
    <row r="13" spans="1:10" ht="15.75" customHeight="1">
      <c r="A13" s="21"/>
      <c r="B13" s="130" t="s">
        <v>20</v>
      </c>
      <c r="C13" s="37">
        <f>F13/1.25</f>
        <v>16000</v>
      </c>
      <c r="D13" s="26">
        <v>20000</v>
      </c>
      <c r="E13" s="26">
        <v>0</v>
      </c>
      <c r="F13" s="47">
        <f t="shared" si="0"/>
        <v>20000</v>
      </c>
      <c r="G13" s="63" t="s">
        <v>75</v>
      </c>
      <c r="H13" s="63" t="s">
        <v>82</v>
      </c>
      <c r="I13" s="63" t="s">
        <v>170</v>
      </c>
      <c r="J13" s="63" t="s">
        <v>85</v>
      </c>
    </row>
    <row r="14" spans="1:10" ht="15" customHeight="1">
      <c r="A14" s="21"/>
      <c r="B14" s="56" t="s">
        <v>1</v>
      </c>
      <c r="C14" s="37">
        <f>F14/1.25</f>
        <v>24000</v>
      </c>
      <c r="D14" s="26">
        <v>40300</v>
      </c>
      <c r="E14" s="26">
        <v>0</v>
      </c>
      <c r="F14" s="47">
        <v>30000</v>
      </c>
      <c r="G14" s="63" t="s">
        <v>75</v>
      </c>
      <c r="H14" s="63" t="s">
        <v>82</v>
      </c>
      <c r="I14" s="63" t="s">
        <v>170</v>
      </c>
      <c r="J14" s="63" t="s">
        <v>85</v>
      </c>
    </row>
    <row r="15" spans="1:10">
      <c r="A15" s="21"/>
      <c r="B15" s="8" t="s">
        <v>27</v>
      </c>
      <c r="C15" s="38">
        <f t="shared" ref="C15:C20" si="1">F15/1.25</f>
        <v>32000</v>
      </c>
      <c r="D15" s="26">
        <v>50000</v>
      </c>
      <c r="E15" s="26">
        <v>0</v>
      </c>
      <c r="F15" s="47">
        <v>40000</v>
      </c>
      <c r="G15" s="63" t="s">
        <v>75</v>
      </c>
      <c r="H15" s="63" t="s">
        <v>82</v>
      </c>
      <c r="I15" s="63" t="s">
        <v>170</v>
      </c>
      <c r="J15" s="63" t="s">
        <v>85</v>
      </c>
    </row>
    <row r="16" spans="1:10" ht="15" customHeight="1">
      <c r="A16" s="21"/>
      <c r="B16" s="44" t="s">
        <v>57</v>
      </c>
      <c r="C16" s="37">
        <f t="shared" si="1"/>
        <v>28000</v>
      </c>
      <c r="D16" s="26">
        <v>35000</v>
      </c>
      <c r="E16" s="26">
        <v>0</v>
      </c>
      <c r="F16" s="47">
        <f t="shared" si="0"/>
        <v>35000</v>
      </c>
      <c r="G16" s="63" t="s">
        <v>75</v>
      </c>
      <c r="H16" s="63" t="s">
        <v>82</v>
      </c>
      <c r="I16" s="63" t="s">
        <v>170</v>
      </c>
      <c r="J16" s="63" t="s">
        <v>85</v>
      </c>
    </row>
    <row r="17" spans="1:10" ht="15" customHeight="1">
      <c r="A17" s="21"/>
      <c r="B17" s="190" t="s">
        <v>56</v>
      </c>
      <c r="C17" s="49">
        <f t="shared" si="1"/>
        <v>40000</v>
      </c>
      <c r="D17" s="191">
        <v>61000</v>
      </c>
      <c r="E17" s="191">
        <v>0</v>
      </c>
      <c r="F17" s="192">
        <v>50000</v>
      </c>
      <c r="G17" s="63" t="s">
        <v>75</v>
      </c>
      <c r="H17" s="63" t="s">
        <v>82</v>
      </c>
      <c r="I17" s="63" t="s">
        <v>170</v>
      </c>
      <c r="J17" s="63" t="s">
        <v>85</v>
      </c>
    </row>
    <row r="18" spans="1:10" ht="15" customHeight="1">
      <c r="A18" s="21"/>
      <c r="B18" s="46" t="s">
        <v>19</v>
      </c>
      <c r="C18" s="37">
        <f t="shared" si="1"/>
        <v>48000</v>
      </c>
      <c r="D18" s="26">
        <v>117200</v>
      </c>
      <c r="E18" s="26">
        <v>0</v>
      </c>
      <c r="F18" s="47">
        <v>60000</v>
      </c>
      <c r="G18" s="63" t="s">
        <v>75</v>
      </c>
      <c r="H18" s="63" t="s">
        <v>82</v>
      </c>
      <c r="I18" s="63" t="s">
        <v>170</v>
      </c>
      <c r="J18" s="63" t="s">
        <v>85</v>
      </c>
    </row>
    <row r="19" spans="1:10" ht="25.5" customHeight="1">
      <c r="A19" s="21"/>
      <c r="B19" s="58" t="s">
        <v>157</v>
      </c>
      <c r="C19" s="37">
        <f t="shared" si="1"/>
        <v>8000</v>
      </c>
      <c r="D19" s="26">
        <v>19000</v>
      </c>
      <c r="E19" s="25">
        <v>0</v>
      </c>
      <c r="F19" s="47">
        <v>10000</v>
      </c>
      <c r="G19" s="63" t="s">
        <v>75</v>
      </c>
      <c r="H19" s="63" t="s">
        <v>82</v>
      </c>
      <c r="I19" s="63" t="s">
        <v>170</v>
      </c>
      <c r="J19" s="63" t="s">
        <v>85</v>
      </c>
    </row>
    <row r="20" spans="1:10" ht="25.5" hidden="1" customHeight="1">
      <c r="A20" s="86"/>
      <c r="B20" s="92"/>
      <c r="C20" s="174">
        <f t="shared" si="1"/>
        <v>344000</v>
      </c>
      <c r="D20" s="87"/>
      <c r="E20" s="88"/>
      <c r="F20" s="133">
        <f>SUM(F10:F19)</f>
        <v>430000</v>
      </c>
      <c r="G20" s="89"/>
      <c r="H20" s="89"/>
      <c r="I20" s="89"/>
      <c r="J20" s="89"/>
    </row>
    <row r="21" spans="1:10" ht="15" customHeight="1">
      <c r="A21" s="21">
        <v>3222</v>
      </c>
      <c r="B21" s="6" t="s">
        <v>70</v>
      </c>
      <c r="C21" s="49"/>
      <c r="D21" s="34"/>
      <c r="E21" s="34"/>
      <c r="F21" s="83"/>
      <c r="G21" s="62"/>
      <c r="H21" s="62"/>
      <c r="I21" s="62"/>
      <c r="J21" s="62"/>
    </row>
    <row r="22" spans="1:10" ht="15" customHeight="1">
      <c r="A22" s="21"/>
      <c r="B22" s="6" t="s">
        <v>23</v>
      </c>
      <c r="C22" s="49"/>
      <c r="D22" s="34"/>
      <c r="E22" s="34"/>
      <c r="F22" s="83"/>
      <c r="G22" s="62"/>
      <c r="H22" s="62"/>
      <c r="I22" s="62"/>
      <c r="J22" s="62"/>
    </row>
    <row r="23" spans="1:10">
      <c r="A23" s="21"/>
      <c r="B23" s="78" t="s">
        <v>134</v>
      </c>
      <c r="C23" s="37">
        <v>112697</v>
      </c>
      <c r="D23" s="25"/>
      <c r="E23" s="25"/>
      <c r="F23" s="47">
        <v>121470</v>
      </c>
      <c r="G23" s="142" t="s">
        <v>165</v>
      </c>
      <c r="H23" s="63" t="s">
        <v>154</v>
      </c>
      <c r="I23" s="142" t="s">
        <v>231</v>
      </c>
      <c r="J23" s="142" t="s">
        <v>85</v>
      </c>
    </row>
    <row r="24" spans="1:10" ht="22.5">
      <c r="A24" s="21"/>
      <c r="B24" s="78" t="s">
        <v>135</v>
      </c>
      <c r="C24" s="38">
        <v>659672</v>
      </c>
      <c r="D24" s="122"/>
      <c r="E24" s="122"/>
      <c r="F24" s="38">
        <v>700652</v>
      </c>
      <c r="G24" s="142" t="s">
        <v>165</v>
      </c>
      <c r="H24" s="63" t="s">
        <v>154</v>
      </c>
      <c r="I24" s="142" t="s">
        <v>231</v>
      </c>
      <c r="J24" s="142" t="s">
        <v>85</v>
      </c>
    </row>
    <row r="25" spans="1:10" ht="22.5">
      <c r="A25" s="21"/>
      <c r="B25" s="78" t="s">
        <v>136</v>
      </c>
      <c r="C25" s="118">
        <v>106646</v>
      </c>
      <c r="D25" s="122"/>
      <c r="E25" s="122"/>
      <c r="F25" s="123">
        <v>124495</v>
      </c>
      <c r="G25" s="142" t="s">
        <v>165</v>
      </c>
      <c r="H25" s="63" t="s">
        <v>154</v>
      </c>
      <c r="I25" s="142" t="s">
        <v>231</v>
      </c>
      <c r="J25" s="142" t="s">
        <v>85</v>
      </c>
    </row>
    <row r="26" spans="1:10" ht="22.5">
      <c r="A26" s="21"/>
      <c r="B26" s="78" t="s">
        <v>137</v>
      </c>
      <c r="C26" s="48">
        <v>73959</v>
      </c>
      <c r="D26" s="25"/>
      <c r="E26" s="25"/>
      <c r="F26" s="47">
        <v>78497</v>
      </c>
      <c r="G26" s="142" t="s">
        <v>165</v>
      </c>
      <c r="H26" s="63" t="s">
        <v>154</v>
      </c>
      <c r="I26" s="142" t="s">
        <v>231</v>
      </c>
      <c r="J26" s="142" t="s">
        <v>85</v>
      </c>
    </row>
    <row r="27" spans="1:10" ht="33.75">
      <c r="A27" s="21"/>
      <c r="B27" s="78" t="s">
        <v>138</v>
      </c>
      <c r="C27" s="121">
        <v>301023</v>
      </c>
      <c r="D27" s="124"/>
      <c r="E27" s="124"/>
      <c r="F27" s="123">
        <v>319434</v>
      </c>
      <c r="G27" s="142" t="s">
        <v>165</v>
      </c>
      <c r="H27" s="63" t="s">
        <v>154</v>
      </c>
      <c r="I27" s="142" t="s">
        <v>231</v>
      </c>
      <c r="J27" s="142" t="s">
        <v>85</v>
      </c>
    </row>
    <row r="28" spans="1:10" ht="15" customHeight="1">
      <c r="A28" s="21"/>
      <c r="B28" s="63" t="s">
        <v>139</v>
      </c>
      <c r="C28" s="119">
        <v>156638</v>
      </c>
      <c r="D28" s="25"/>
      <c r="E28" s="25"/>
      <c r="F28" s="47">
        <v>166218</v>
      </c>
      <c r="G28" s="142" t="s">
        <v>165</v>
      </c>
      <c r="H28" s="63" t="s">
        <v>154</v>
      </c>
      <c r="I28" s="142" t="s">
        <v>231</v>
      </c>
      <c r="J28" s="142" t="s">
        <v>85</v>
      </c>
    </row>
    <row r="29" spans="1:10" ht="15" customHeight="1">
      <c r="A29" s="21"/>
      <c r="B29" s="63" t="s">
        <v>140</v>
      </c>
      <c r="C29" s="37">
        <v>24980</v>
      </c>
      <c r="D29" s="25"/>
      <c r="E29" s="25"/>
      <c r="F29" s="47">
        <v>26654</v>
      </c>
      <c r="G29" s="142" t="s">
        <v>165</v>
      </c>
      <c r="H29" s="63" t="s">
        <v>154</v>
      </c>
      <c r="I29" s="142" t="s">
        <v>231</v>
      </c>
      <c r="J29" s="142" t="s">
        <v>85</v>
      </c>
    </row>
    <row r="30" spans="1:10" ht="15" customHeight="1">
      <c r="A30" s="21"/>
      <c r="B30" s="63" t="s">
        <v>141</v>
      </c>
      <c r="C30" s="37">
        <v>225359</v>
      </c>
      <c r="D30" s="25"/>
      <c r="E30" s="25"/>
      <c r="F30" s="47">
        <v>239224</v>
      </c>
      <c r="G30" s="142" t="s">
        <v>165</v>
      </c>
      <c r="H30" s="63" t="s">
        <v>154</v>
      </c>
      <c r="I30" s="142" t="s">
        <v>231</v>
      </c>
      <c r="J30" s="142" t="s">
        <v>85</v>
      </c>
    </row>
    <row r="31" spans="1:10" ht="15" customHeight="1">
      <c r="A31" s="21"/>
      <c r="B31" s="63" t="s">
        <v>142</v>
      </c>
      <c r="C31" s="37">
        <v>134574</v>
      </c>
      <c r="D31" s="25"/>
      <c r="E31" s="25"/>
      <c r="F31" s="47">
        <v>142805</v>
      </c>
      <c r="G31" s="142" t="s">
        <v>165</v>
      </c>
      <c r="H31" s="63" t="s">
        <v>154</v>
      </c>
      <c r="I31" s="142" t="s">
        <v>231</v>
      </c>
      <c r="J31" s="142" t="s">
        <v>85</v>
      </c>
    </row>
    <row r="32" spans="1:10" ht="22.5">
      <c r="A32" s="21"/>
      <c r="B32" s="78" t="s">
        <v>143</v>
      </c>
      <c r="C32" s="38">
        <v>171145</v>
      </c>
      <c r="D32" s="125"/>
      <c r="E32" s="125"/>
      <c r="F32" s="123">
        <v>180551</v>
      </c>
      <c r="G32" s="142" t="s">
        <v>165</v>
      </c>
      <c r="H32" s="63" t="s">
        <v>154</v>
      </c>
      <c r="I32" s="142" t="s">
        <v>231</v>
      </c>
      <c r="J32" s="142" t="s">
        <v>85</v>
      </c>
    </row>
    <row r="33" spans="1:10" ht="15" hidden="1" customHeight="1">
      <c r="A33" s="114"/>
      <c r="B33" s="128"/>
      <c r="C33" s="168">
        <f>SUM(C23:C32)</f>
        <v>1966693</v>
      </c>
      <c r="D33" s="34"/>
      <c r="E33" s="34"/>
      <c r="F33" s="134">
        <f>SUM(F23:F32)</f>
        <v>2100000</v>
      </c>
      <c r="G33" s="127"/>
      <c r="H33" s="117"/>
      <c r="I33" s="127"/>
      <c r="J33" s="126"/>
    </row>
    <row r="34" spans="1:10" ht="15" customHeight="1">
      <c r="A34" s="21"/>
      <c r="B34" s="6" t="s">
        <v>253</v>
      </c>
      <c r="C34" s="115"/>
      <c r="D34" s="116"/>
      <c r="E34" s="116"/>
      <c r="F34" s="120"/>
      <c r="G34" s="62"/>
      <c r="H34" s="62"/>
      <c r="I34" s="62"/>
      <c r="J34" s="126"/>
    </row>
    <row r="35" spans="1:10" ht="15" customHeight="1">
      <c r="A35" s="21"/>
      <c r="B35" s="193" t="s">
        <v>144</v>
      </c>
      <c r="C35" s="49">
        <f>F35:F41/1.25</f>
        <v>72000</v>
      </c>
      <c r="D35" s="116"/>
      <c r="E35" s="116"/>
      <c r="F35" s="120">
        <v>90000</v>
      </c>
      <c r="G35" s="62" t="s">
        <v>77</v>
      </c>
      <c r="H35" s="62" t="s">
        <v>82</v>
      </c>
      <c r="I35" s="126" t="s">
        <v>175</v>
      </c>
      <c r="J35" s="126" t="s">
        <v>85</v>
      </c>
    </row>
    <row r="36" spans="1:10" ht="15" customHeight="1">
      <c r="A36" s="21"/>
      <c r="B36" s="193" t="s">
        <v>145</v>
      </c>
      <c r="C36" s="49">
        <v>460000</v>
      </c>
      <c r="D36" s="116"/>
      <c r="E36" s="116"/>
      <c r="F36" s="120">
        <v>450000</v>
      </c>
      <c r="G36" s="62" t="s">
        <v>77</v>
      </c>
      <c r="H36" s="62" t="s">
        <v>82</v>
      </c>
      <c r="I36" s="126" t="s">
        <v>175</v>
      </c>
      <c r="J36" s="126" t="s">
        <v>85</v>
      </c>
    </row>
    <row r="37" spans="1:10" ht="15" customHeight="1">
      <c r="A37" s="21"/>
      <c r="B37" s="193" t="s">
        <v>146</v>
      </c>
      <c r="C37" s="49">
        <v>100000</v>
      </c>
      <c r="D37" s="116"/>
      <c r="E37" s="116"/>
      <c r="F37" s="120">
        <v>110000</v>
      </c>
      <c r="G37" s="62" t="s">
        <v>77</v>
      </c>
      <c r="H37" s="62" t="s">
        <v>82</v>
      </c>
      <c r="I37" s="126" t="s">
        <v>175</v>
      </c>
      <c r="J37" s="126" t="s">
        <v>85</v>
      </c>
    </row>
    <row r="38" spans="1:10" ht="15" customHeight="1">
      <c r="A38" s="21"/>
      <c r="B38" s="193" t="s">
        <v>147</v>
      </c>
      <c r="C38" s="49">
        <v>615000</v>
      </c>
      <c r="D38" s="116"/>
      <c r="E38" s="116"/>
      <c r="F38" s="120">
        <v>650000</v>
      </c>
      <c r="G38" s="62" t="s">
        <v>77</v>
      </c>
      <c r="H38" s="62" t="s">
        <v>82</v>
      </c>
      <c r="I38" s="126" t="s">
        <v>175</v>
      </c>
      <c r="J38" s="126" t="s">
        <v>85</v>
      </c>
    </row>
    <row r="39" spans="1:10" ht="15" customHeight="1">
      <c r="A39" s="21"/>
      <c r="B39" s="129" t="s">
        <v>148</v>
      </c>
      <c r="C39" s="37">
        <v>6600</v>
      </c>
      <c r="D39" s="135"/>
      <c r="E39" s="135"/>
      <c r="F39" s="136">
        <v>8500</v>
      </c>
      <c r="G39" s="62" t="s">
        <v>77</v>
      </c>
      <c r="H39" s="62" t="s">
        <v>82</v>
      </c>
      <c r="I39" s="126" t="s">
        <v>175</v>
      </c>
      <c r="J39" s="126" t="s">
        <v>85</v>
      </c>
    </row>
    <row r="40" spans="1:10" ht="15" customHeight="1">
      <c r="A40" s="21"/>
      <c r="B40" s="193" t="s">
        <v>149</v>
      </c>
      <c r="C40" s="49">
        <v>213000</v>
      </c>
      <c r="D40" s="116"/>
      <c r="E40" s="116"/>
      <c r="F40" s="120">
        <v>152500</v>
      </c>
      <c r="G40" s="62" t="s">
        <v>77</v>
      </c>
      <c r="H40" s="62" t="s">
        <v>82</v>
      </c>
      <c r="I40" s="126" t="s">
        <v>175</v>
      </c>
      <c r="J40" s="126" t="s">
        <v>85</v>
      </c>
    </row>
    <row r="41" spans="1:10" ht="15" customHeight="1">
      <c r="A41" s="21"/>
      <c r="B41" s="129" t="s">
        <v>150</v>
      </c>
      <c r="C41" s="37">
        <v>31000</v>
      </c>
      <c r="D41" s="135"/>
      <c r="E41" s="135"/>
      <c r="F41" s="136">
        <v>39000</v>
      </c>
      <c r="G41" s="62" t="s">
        <v>77</v>
      </c>
      <c r="H41" s="62" t="s">
        <v>82</v>
      </c>
      <c r="I41" s="126" t="s">
        <v>175</v>
      </c>
      <c r="J41" s="126" t="s">
        <v>85</v>
      </c>
    </row>
    <row r="42" spans="1:10" ht="15" hidden="1" customHeight="1">
      <c r="A42" s="114"/>
      <c r="B42" s="6"/>
      <c r="C42" s="169">
        <f>SUM(C35:C41)</f>
        <v>1497600</v>
      </c>
      <c r="D42" s="170"/>
      <c r="E42" s="170"/>
      <c r="F42" s="171">
        <f>SUM(F35:F41)</f>
        <v>1500000</v>
      </c>
      <c r="G42" s="62"/>
      <c r="H42" s="62"/>
      <c r="I42" s="126"/>
      <c r="J42" s="126"/>
    </row>
    <row r="43" spans="1:10" ht="15" customHeight="1">
      <c r="A43" s="114"/>
      <c r="B43" s="128" t="s">
        <v>55</v>
      </c>
      <c r="C43" s="115"/>
      <c r="D43" s="116"/>
      <c r="E43" s="116"/>
      <c r="F43" s="120"/>
      <c r="G43" s="62"/>
      <c r="H43" s="62"/>
      <c r="I43" s="62"/>
      <c r="J43" s="126"/>
    </row>
    <row r="44" spans="1:10" ht="15" customHeight="1">
      <c r="A44" s="114"/>
      <c r="B44" s="6" t="s">
        <v>152</v>
      </c>
      <c r="C44" s="115">
        <v>572450</v>
      </c>
      <c r="D44" s="116"/>
      <c r="E44" s="116"/>
      <c r="F44" s="120">
        <v>450000</v>
      </c>
      <c r="G44" s="62" t="s">
        <v>77</v>
      </c>
      <c r="H44" s="62" t="s">
        <v>82</v>
      </c>
      <c r="I44" s="62" t="s">
        <v>231</v>
      </c>
      <c r="J44" s="126" t="s">
        <v>85</v>
      </c>
    </row>
    <row r="45" spans="1:10" ht="15" customHeight="1">
      <c r="A45" s="114"/>
      <c r="B45" s="6" t="s">
        <v>151</v>
      </c>
      <c r="C45" s="115">
        <v>334055</v>
      </c>
      <c r="D45" s="116"/>
      <c r="E45" s="116"/>
      <c r="F45" s="120">
        <v>250000</v>
      </c>
      <c r="G45" s="62" t="s">
        <v>77</v>
      </c>
      <c r="H45" s="62" t="s">
        <v>82</v>
      </c>
      <c r="I45" s="62" t="s">
        <v>240</v>
      </c>
      <c r="J45" s="126" t="s">
        <v>85</v>
      </c>
    </row>
    <row r="46" spans="1:10" ht="22.5">
      <c r="A46" s="114"/>
      <c r="B46" s="6" t="s">
        <v>153</v>
      </c>
      <c r="C46" s="115">
        <v>15950</v>
      </c>
      <c r="D46" s="116"/>
      <c r="E46" s="116"/>
      <c r="F46" s="120">
        <v>20000</v>
      </c>
      <c r="G46" s="63" t="s">
        <v>77</v>
      </c>
      <c r="H46" s="63" t="s">
        <v>154</v>
      </c>
      <c r="I46" s="78" t="s">
        <v>156</v>
      </c>
      <c r="J46" s="142" t="s">
        <v>114</v>
      </c>
    </row>
    <row r="47" spans="1:10" ht="22.5">
      <c r="A47" s="114"/>
      <c r="B47" s="6" t="s">
        <v>155</v>
      </c>
      <c r="C47" s="115">
        <v>63000</v>
      </c>
      <c r="D47" s="116"/>
      <c r="E47" s="116"/>
      <c r="F47" s="120">
        <v>79000</v>
      </c>
      <c r="G47" s="63" t="s">
        <v>77</v>
      </c>
      <c r="H47" s="63" t="s">
        <v>154</v>
      </c>
      <c r="I47" s="78" t="s">
        <v>156</v>
      </c>
      <c r="J47" s="142" t="s">
        <v>114</v>
      </c>
    </row>
    <row r="48" spans="1:10">
      <c r="A48" s="114"/>
      <c r="B48" s="143" t="s">
        <v>158</v>
      </c>
      <c r="C48" s="137">
        <f t="shared" ref="C48:C54" si="2">F48:F53/1.23</f>
        <v>39837.398373983742</v>
      </c>
      <c r="D48" s="135"/>
      <c r="E48" s="135"/>
      <c r="F48" s="136">
        <v>49000</v>
      </c>
      <c r="G48" s="62" t="s">
        <v>241</v>
      </c>
      <c r="H48" s="62" t="s">
        <v>82</v>
      </c>
      <c r="I48" s="64" t="s">
        <v>170</v>
      </c>
      <c r="J48" s="126" t="s">
        <v>85</v>
      </c>
    </row>
    <row r="49" spans="1:10">
      <c r="A49" s="114"/>
      <c r="B49" s="143" t="s">
        <v>159</v>
      </c>
      <c r="C49" s="137">
        <f t="shared" si="2"/>
        <v>30081.300813008129</v>
      </c>
      <c r="D49" s="135"/>
      <c r="E49" s="135"/>
      <c r="F49" s="136">
        <v>37000</v>
      </c>
      <c r="G49" s="62" t="s">
        <v>241</v>
      </c>
      <c r="H49" s="62" t="s">
        <v>82</v>
      </c>
      <c r="I49" s="64" t="s">
        <v>170</v>
      </c>
      <c r="J49" s="126" t="s">
        <v>85</v>
      </c>
    </row>
    <row r="50" spans="1:10">
      <c r="A50" s="114"/>
      <c r="B50" s="143" t="s">
        <v>160</v>
      </c>
      <c r="C50" s="137">
        <f t="shared" si="2"/>
        <v>43089.430894308942</v>
      </c>
      <c r="D50" s="135"/>
      <c r="E50" s="135"/>
      <c r="F50" s="136">
        <v>53000</v>
      </c>
      <c r="G50" s="62" t="s">
        <v>241</v>
      </c>
      <c r="H50" s="62" t="s">
        <v>82</v>
      </c>
      <c r="I50" s="64" t="s">
        <v>170</v>
      </c>
      <c r="J50" s="126" t="s">
        <v>85</v>
      </c>
    </row>
    <row r="51" spans="1:10">
      <c r="A51" s="114"/>
      <c r="B51" s="143" t="s">
        <v>161</v>
      </c>
      <c r="C51" s="137">
        <f t="shared" si="2"/>
        <v>121951.21951219512</v>
      </c>
      <c r="D51" s="135"/>
      <c r="E51" s="135"/>
      <c r="F51" s="136">
        <v>150000</v>
      </c>
      <c r="G51" s="62" t="s">
        <v>241</v>
      </c>
      <c r="H51" s="62" t="s">
        <v>82</v>
      </c>
      <c r="I51" s="64" t="s">
        <v>170</v>
      </c>
      <c r="J51" s="126" t="s">
        <v>85</v>
      </c>
    </row>
    <row r="52" spans="1:10">
      <c r="A52" s="114"/>
      <c r="B52" s="6" t="s">
        <v>162</v>
      </c>
      <c r="C52" s="115">
        <f t="shared" si="2"/>
        <v>113821.13821138212</v>
      </c>
      <c r="D52" s="116"/>
      <c r="E52" s="116"/>
      <c r="F52" s="120">
        <v>140000</v>
      </c>
      <c r="G52" s="62" t="s">
        <v>241</v>
      </c>
      <c r="H52" s="62" t="s">
        <v>82</v>
      </c>
      <c r="I52" s="64" t="s">
        <v>170</v>
      </c>
      <c r="J52" s="126" t="s">
        <v>85</v>
      </c>
    </row>
    <row r="53" spans="1:10">
      <c r="A53" s="114"/>
      <c r="B53" s="6" t="s">
        <v>163</v>
      </c>
      <c r="C53" s="115">
        <f t="shared" si="2"/>
        <v>398373.98373983742</v>
      </c>
      <c r="D53" s="116"/>
      <c r="E53" s="116"/>
      <c r="F53" s="120">
        <v>490000</v>
      </c>
      <c r="G53" s="62" t="s">
        <v>79</v>
      </c>
      <c r="H53" s="62" t="s">
        <v>82</v>
      </c>
      <c r="I53" s="64" t="s">
        <v>170</v>
      </c>
      <c r="J53" s="126" t="s">
        <v>85</v>
      </c>
    </row>
    <row r="54" spans="1:10">
      <c r="A54" s="114"/>
      <c r="B54" s="143" t="s">
        <v>178</v>
      </c>
      <c r="C54" s="137">
        <f t="shared" si="2"/>
        <v>56910.569105691058</v>
      </c>
      <c r="D54" s="135"/>
      <c r="E54" s="135"/>
      <c r="F54" s="136">
        <v>70000</v>
      </c>
      <c r="G54" s="62" t="s">
        <v>241</v>
      </c>
      <c r="H54" s="62" t="s">
        <v>82</v>
      </c>
      <c r="I54" s="64" t="s">
        <v>170</v>
      </c>
      <c r="J54" s="126" t="s">
        <v>85</v>
      </c>
    </row>
    <row r="55" spans="1:10">
      <c r="A55" s="114"/>
      <c r="B55" s="6" t="s">
        <v>179</v>
      </c>
      <c r="C55" s="115">
        <f>F55:F59/1.23</f>
        <v>73170.731707317071</v>
      </c>
      <c r="D55" s="116"/>
      <c r="E55" s="116"/>
      <c r="F55" s="120">
        <v>90000</v>
      </c>
      <c r="G55" s="62" t="s">
        <v>241</v>
      </c>
      <c r="H55" s="62" t="s">
        <v>82</v>
      </c>
      <c r="I55" s="64" t="s">
        <v>170</v>
      </c>
      <c r="J55" s="126" t="s">
        <v>85</v>
      </c>
    </row>
    <row r="56" spans="1:10">
      <c r="A56" s="114"/>
      <c r="B56" s="143" t="s">
        <v>180</v>
      </c>
      <c r="C56" s="137">
        <f>F56:F57/1.25</f>
        <v>12000</v>
      </c>
      <c r="D56" s="135"/>
      <c r="E56" s="135"/>
      <c r="F56" s="136">
        <v>15000</v>
      </c>
      <c r="G56" s="62" t="s">
        <v>241</v>
      </c>
      <c r="H56" s="62" t="s">
        <v>82</v>
      </c>
      <c r="I56" s="64" t="s">
        <v>170</v>
      </c>
      <c r="J56" s="126" t="s">
        <v>85</v>
      </c>
    </row>
    <row r="57" spans="1:10">
      <c r="A57" s="21"/>
      <c r="B57" s="143" t="s">
        <v>181</v>
      </c>
      <c r="C57" s="37">
        <v>13800</v>
      </c>
      <c r="D57" s="26">
        <v>2320000</v>
      </c>
      <c r="E57" s="26">
        <v>0</v>
      </c>
      <c r="F57" s="47">
        <v>17000</v>
      </c>
      <c r="G57" s="62" t="s">
        <v>241</v>
      </c>
      <c r="H57" s="62" t="s">
        <v>82</v>
      </c>
      <c r="I57" s="64" t="s">
        <v>170</v>
      </c>
      <c r="J57" s="126" t="s">
        <v>85</v>
      </c>
    </row>
    <row r="58" spans="1:10" ht="15" customHeight="1">
      <c r="A58" s="21"/>
      <c r="B58" s="46" t="s">
        <v>242</v>
      </c>
      <c r="C58" s="18">
        <f>F58/1.25</f>
        <v>32000</v>
      </c>
      <c r="D58" s="25"/>
      <c r="E58" s="25"/>
      <c r="F58" s="47">
        <v>40000</v>
      </c>
      <c r="G58" s="63" t="s">
        <v>234</v>
      </c>
      <c r="H58" s="62" t="s">
        <v>82</v>
      </c>
      <c r="I58" s="62" t="s">
        <v>231</v>
      </c>
      <c r="J58" s="62" t="s">
        <v>85</v>
      </c>
    </row>
    <row r="59" spans="1:10" ht="15" customHeight="1">
      <c r="A59" s="97"/>
      <c r="B59" s="194" t="s">
        <v>29</v>
      </c>
      <c r="C59" s="115">
        <f>248000/1.05</f>
        <v>236190.47619047618</v>
      </c>
      <c r="D59" s="195">
        <v>183994</v>
      </c>
      <c r="E59" s="195">
        <v>0</v>
      </c>
      <c r="F59" s="196">
        <v>248000</v>
      </c>
      <c r="G59" s="156" t="s">
        <v>77</v>
      </c>
      <c r="H59" s="157" t="s">
        <v>154</v>
      </c>
      <c r="I59" s="157" t="s">
        <v>84</v>
      </c>
      <c r="J59" s="157" t="s">
        <v>114</v>
      </c>
    </row>
    <row r="60" spans="1:10" ht="15" customHeight="1">
      <c r="A60" s="30"/>
      <c r="B60" s="197" t="s">
        <v>246</v>
      </c>
      <c r="C60" s="49">
        <f>F60/1.25</f>
        <v>200000</v>
      </c>
      <c r="D60" s="34">
        <v>310000</v>
      </c>
      <c r="E60" s="34">
        <v>0</v>
      </c>
      <c r="F60" s="192">
        <v>250000</v>
      </c>
      <c r="G60" s="63" t="s">
        <v>77</v>
      </c>
      <c r="H60" s="62" t="s">
        <v>82</v>
      </c>
      <c r="I60" s="62" t="s">
        <v>169</v>
      </c>
      <c r="J60" s="62" t="s">
        <v>85</v>
      </c>
    </row>
    <row r="61" spans="1:10" ht="15" customHeight="1">
      <c r="A61" s="30"/>
      <c r="B61" s="158" t="s">
        <v>28</v>
      </c>
      <c r="C61" s="198">
        <f>F61/1.25</f>
        <v>1600</v>
      </c>
      <c r="D61" s="34">
        <v>1625</v>
      </c>
      <c r="E61" s="34">
        <v>0</v>
      </c>
      <c r="F61" s="192">
        <v>2000</v>
      </c>
      <c r="G61" s="63" t="s">
        <v>75</v>
      </c>
      <c r="H61" s="62" t="s">
        <v>83</v>
      </c>
      <c r="I61" s="62" t="s">
        <v>231</v>
      </c>
      <c r="J61" s="62" t="s">
        <v>86</v>
      </c>
    </row>
    <row r="62" spans="1:10" ht="15" hidden="1" customHeight="1">
      <c r="A62" s="30"/>
      <c r="B62" s="74"/>
      <c r="C62" s="172">
        <f>SUM(C44:C61)</f>
        <v>2358281.2485481999</v>
      </c>
      <c r="D62" s="173"/>
      <c r="E62" s="173"/>
      <c r="F62" s="134">
        <f>SUM(F44:F61)</f>
        <v>2450000</v>
      </c>
      <c r="G62" s="63"/>
      <c r="H62" s="62"/>
      <c r="I62" s="62"/>
      <c r="J62" s="62"/>
    </row>
    <row r="63" spans="1:10" ht="15" customHeight="1">
      <c r="A63" s="30"/>
      <c r="B63" s="158" t="s">
        <v>243</v>
      </c>
      <c r="C63" s="48"/>
      <c r="D63" s="25"/>
      <c r="E63" s="25"/>
      <c r="F63" s="47"/>
      <c r="G63" s="63"/>
      <c r="H63" s="62"/>
      <c r="I63" s="62"/>
      <c r="J63" s="62"/>
    </row>
    <row r="64" spans="1:10" ht="15" customHeight="1">
      <c r="A64" s="21"/>
      <c r="B64" s="44" t="s">
        <v>6</v>
      </c>
      <c r="C64" s="37">
        <f t="shared" ref="C64:C68" si="3">F64/1.25</f>
        <v>19680</v>
      </c>
      <c r="D64" s="25">
        <v>25700</v>
      </c>
      <c r="E64" s="25">
        <v>0</v>
      </c>
      <c r="F64" s="19">
        <v>24600</v>
      </c>
      <c r="G64" s="63" t="s">
        <v>75</v>
      </c>
      <c r="H64" s="62" t="s">
        <v>82</v>
      </c>
      <c r="I64" s="62" t="s">
        <v>169</v>
      </c>
      <c r="J64" s="62" t="s">
        <v>85</v>
      </c>
    </row>
    <row r="65" spans="1:10" ht="15" customHeight="1">
      <c r="A65" s="21"/>
      <c r="B65" s="44" t="s">
        <v>17</v>
      </c>
      <c r="C65" s="98">
        <f t="shared" si="3"/>
        <v>26160</v>
      </c>
      <c r="D65" s="25">
        <v>32000</v>
      </c>
      <c r="E65" s="25">
        <v>0</v>
      </c>
      <c r="F65" s="19">
        <v>32700</v>
      </c>
      <c r="G65" s="63" t="s">
        <v>75</v>
      </c>
      <c r="H65" s="62" t="s">
        <v>82</v>
      </c>
      <c r="I65" s="62" t="s">
        <v>169</v>
      </c>
      <c r="J65" s="62" t="s">
        <v>85</v>
      </c>
    </row>
    <row r="66" spans="1:10" ht="15" customHeight="1">
      <c r="A66" s="21"/>
      <c r="B66" s="28" t="s">
        <v>50</v>
      </c>
      <c r="C66" s="42">
        <f t="shared" si="3"/>
        <v>17280</v>
      </c>
      <c r="D66" s="25">
        <v>19300</v>
      </c>
      <c r="E66" s="25">
        <v>0</v>
      </c>
      <c r="F66" s="19">
        <v>21600</v>
      </c>
      <c r="G66" s="63" t="s">
        <v>75</v>
      </c>
      <c r="H66" s="62" t="s">
        <v>82</v>
      </c>
      <c r="I66" s="62" t="s">
        <v>169</v>
      </c>
      <c r="J66" s="62" t="s">
        <v>85</v>
      </c>
    </row>
    <row r="67" spans="1:10" ht="15" customHeight="1">
      <c r="A67" s="21"/>
      <c r="B67" s="44" t="s">
        <v>18</v>
      </c>
      <c r="C67" s="37">
        <v>24320</v>
      </c>
      <c r="D67" s="25">
        <v>3650</v>
      </c>
      <c r="E67" s="25">
        <v>0</v>
      </c>
      <c r="F67" s="19">
        <v>24320</v>
      </c>
      <c r="G67" s="63" t="s">
        <v>75</v>
      </c>
      <c r="H67" s="62" t="s">
        <v>82</v>
      </c>
      <c r="I67" s="62" t="s">
        <v>169</v>
      </c>
      <c r="J67" s="62" t="s">
        <v>85</v>
      </c>
    </row>
    <row r="68" spans="1:10" ht="15" customHeight="1">
      <c r="A68" s="21"/>
      <c r="B68" s="44" t="s">
        <v>14</v>
      </c>
      <c r="C68" s="37">
        <f t="shared" si="3"/>
        <v>33200</v>
      </c>
      <c r="D68" s="25">
        <v>44700</v>
      </c>
      <c r="E68" s="25">
        <v>0</v>
      </c>
      <c r="F68" s="19">
        <v>41500</v>
      </c>
      <c r="G68" s="63" t="s">
        <v>75</v>
      </c>
      <c r="H68" s="62" t="s">
        <v>82</v>
      </c>
      <c r="I68" s="62" t="s">
        <v>169</v>
      </c>
      <c r="J68" s="62" t="s">
        <v>85</v>
      </c>
    </row>
    <row r="69" spans="1:10" ht="15" customHeight="1">
      <c r="A69" s="21"/>
      <c r="B69" s="45" t="s">
        <v>3</v>
      </c>
      <c r="C69" s="37">
        <v>50700</v>
      </c>
      <c r="D69" s="25">
        <v>70370</v>
      </c>
      <c r="E69" s="25">
        <v>0</v>
      </c>
      <c r="F69" s="19">
        <v>46600</v>
      </c>
      <c r="G69" s="62" t="s">
        <v>75</v>
      </c>
      <c r="H69" s="62" t="s">
        <v>82</v>
      </c>
      <c r="I69" s="62" t="s">
        <v>169</v>
      </c>
      <c r="J69" s="62" t="s">
        <v>85</v>
      </c>
    </row>
    <row r="70" spans="1:10" ht="15" customHeight="1">
      <c r="A70" s="21"/>
      <c r="B70" s="45" t="s">
        <v>9</v>
      </c>
      <c r="C70" s="37">
        <f t="shared" ref="C70:C86" si="4">F70/1.25</f>
        <v>5440</v>
      </c>
      <c r="D70" s="25">
        <v>4500</v>
      </c>
      <c r="E70" s="25">
        <v>0</v>
      </c>
      <c r="F70" s="19">
        <v>6800</v>
      </c>
      <c r="G70" s="62" t="s">
        <v>75</v>
      </c>
      <c r="H70" s="62" t="s">
        <v>82</v>
      </c>
      <c r="I70" s="62" t="s">
        <v>169</v>
      </c>
      <c r="J70" s="62" t="s">
        <v>85</v>
      </c>
    </row>
    <row r="71" spans="1:10" ht="15" customHeight="1">
      <c r="A71" s="21"/>
      <c r="B71" s="45" t="s">
        <v>11</v>
      </c>
      <c r="C71" s="37">
        <f t="shared" si="4"/>
        <v>4880</v>
      </c>
      <c r="D71" s="25">
        <v>14700</v>
      </c>
      <c r="E71" s="25">
        <v>0</v>
      </c>
      <c r="F71" s="19">
        <v>6100</v>
      </c>
      <c r="G71" s="62" t="s">
        <v>75</v>
      </c>
      <c r="H71" s="62" t="s">
        <v>82</v>
      </c>
      <c r="I71" s="62" t="s">
        <v>169</v>
      </c>
      <c r="J71" s="62" t="s">
        <v>85</v>
      </c>
    </row>
    <row r="72" spans="1:10" ht="15" customHeight="1">
      <c r="A72" s="21"/>
      <c r="B72" s="45" t="s">
        <v>15</v>
      </c>
      <c r="C72" s="37">
        <f t="shared" si="4"/>
        <v>5760</v>
      </c>
      <c r="D72" s="25">
        <v>6064</v>
      </c>
      <c r="E72" s="25">
        <v>0</v>
      </c>
      <c r="F72" s="19">
        <v>7200</v>
      </c>
      <c r="G72" s="62" t="s">
        <v>75</v>
      </c>
      <c r="H72" s="62" t="s">
        <v>82</v>
      </c>
      <c r="I72" s="62" t="s">
        <v>169</v>
      </c>
      <c r="J72" s="62" t="s">
        <v>85</v>
      </c>
    </row>
    <row r="73" spans="1:10" ht="15" customHeight="1">
      <c r="A73" s="21"/>
      <c r="B73" s="45" t="s">
        <v>13</v>
      </c>
      <c r="C73" s="37">
        <f t="shared" si="4"/>
        <v>4640</v>
      </c>
      <c r="D73" s="25">
        <v>1630</v>
      </c>
      <c r="E73" s="25">
        <v>0</v>
      </c>
      <c r="F73" s="19">
        <v>5800</v>
      </c>
      <c r="G73" s="62" t="s">
        <v>75</v>
      </c>
      <c r="H73" s="62" t="s">
        <v>82</v>
      </c>
      <c r="I73" s="62" t="s">
        <v>169</v>
      </c>
      <c r="J73" s="62" t="s">
        <v>85</v>
      </c>
    </row>
    <row r="74" spans="1:10" ht="15" customHeight="1">
      <c r="A74" s="21"/>
      <c r="B74" s="45" t="s">
        <v>10</v>
      </c>
      <c r="C74" s="42">
        <f t="shared" si="4"/>
        <v>14000</v>
      </c>
      <c r="D74" s="25">
        <v>22590</v>
      </c>
      <c r="E74" s="25">
        <v>0</v>
      </c>
      <c r="F74" s="19">
        <v>17500</v>
      </c>
      <c r="G74" s="62" t="s">
        <v>75</v>
      </c>
      <c r="H74" s="62" t="s">
        <v>82</v>
      </c>
      <c r="I74" s="62" t="s">
        <v>169</v>
      </c>
      <c r="J74" s="62" t="s">
        <v>85</v>
      </c>
    </row>
    <row r="75" spans="1:10" ht="15" customHeight="1">
      <c r="A75" s="21"/>
      <c r="B75" s="45" t="s">
        <v>2</v>
      </c>
      <c r="C75" s="42">
        <f t="shared" si="4"/>
        <v>8480</v>
      </c>
      <c r="D75" s="25">
        <v>9900</v>
      </c>
      <c r="E75" s="25">
        <v>0</v>
      </c>
      <c r="F75" s="19">
        <v>10600</v>
      </c>
      <c r="G75" s="62" t="s">
        <v>75</v>
      </c>
      <c r="H75" s="62" t="s">
        <v>82</v>
      </c>
      <c r="I75" s="62" t="s">
        <v>169</v>
      </c>
      <c r="J75" s="62" t="s">
        <v>85</v>
      </c>
    </row>
    <row r="76" spans="1:10" ht="15" customHeight="1">
      <c r="A76" s="21"/>
      <c r="B76" s="45" t="s">
        <v>5</v>
      </c>
      <c r="C76" s="37">
        <f t="shared" si="4"/>
        <v>9600</v>
      </c>
      <c r="D76" s="25">
        <v>15870</v>
      </c>
      <c r="E76" s="25">
        <v>0</v>
      </c>
      <c r="F76" s="19">
        <v>12000</v>
      </c>
      <c r="G76" s="62" t="s">
        <v>75</v>
      </c>
      <c r="H76" s="62" t="s">
        <v>82</v>
      </c>
      <c r="I76" s="62" t="s">
        <v>169</v>
      </c>
      <c r="J76" s="62" t="s">
        <v>85</v>
      </c>
    </row>
    <row r="77" spans="1:10" ht="15" customHeight="1">
      <c r="A77" s="21"/>
      <c r="B77" s="45" t="s">
        <v>8</v>
      </c>
      <c r="C77" s="37">
        <f t="shared" si="4"/>
        <v>11120</v>
      </c>
      <c r="D77" s="25">
        <v>22946</v>
      </c>
      <c r="E77" s="25">
        <v>0</v>
      </c>
      <c r="F77" s="19">
        <v>13900</v>
      </c>
      <c r="G77" s="62" t="s">
        <v>75</v>
      </c>
      <c r="H77" s="62" t="s">
        <v>82</v>
      </c>
      <c r="I77" s="62" t="s">
        <v>169</v>
      </c>
      <c r="J77" s="62" t="s">
        <v>85</v>
      </c>
    </row>
    <row r="78" spans="1:10" ht="15" customHeight="1">
      <c r="A78" s="21"/>
      <c r="B78" s="45" t="s">
        <v>4</v>
      </c>
      <c r="C78" s="37">
        <f t="shared" si="4"/>
        <v>8000</v>
      </c>
      <c r="D78" s="25">
        <v>10800</v>
      </c>
      <c r="E78" s="25">
        <v>0</v>
      </c>
      <c r="F78" s="19">
        <v>10000</v>
      </c>
      <c r="G78" s="62" t="s">
        <v>75</v>
      </c>
      <c r="H78" s="62" t="s">
        <v>82</v>
      </c>
      <c r="I78" s="62" t="s">
        <v>169</v>
      </c>
      <c r="J78" s="62" t="s">
        <v>85</v>
      </c>
    </row>
    <row r="79" spans="1:10" ht="15" customHeight="1">
      <c r="A79" s="21"/>
      <c r="B79" s="45" t="s">
        <v>16</v>
      </c>
      <c r="C79" s="37">
        <f t="shared" si="4"/>
        <v>16800</v>
      </c>
      <c r="D79" s="25">
        <v>48030</v>
      </c>
      <c r="E79" s="25">
        <v>0</v>
      </c>
      <c r="F79" s="19">
        <v>21000</v>
      </c>
      <c r="G79" s="62" t="s">
        <v>75</v>
      </c>
      <c r="H79" s="62" t="s">
        <v>82</v>
      </c>
      <c r="I79" s="62" t="s">
        <v>169</v>
      </c>
      <c r="J79" s="62" t="s">
        <v>85</v>
      </c>
    </row>
    <row r="80" spans="1:10" ht="15" customHeight="1">
      <c r="A80" s="21"/>
      <c r="B80" s="45" t="s">
        <v>12</v>
      </c>
      <c r="C80" s="37">
        <f t="shared" si="4"/>
        <v>4224</v>
      </c>
      <c r="D80" s="25">
        <v>5200</v>
      </c>
      <c r="E80" s="25">
        <v>0</v>
      </c>
      <c r="F80" s="19">
        <v>5280</v>
      </c>
      <c r="G80" s="62" t="s">
        <v>75</v>
      </c>
      <c r="H80" s="62" t="s">
        <v>82</v>
      </c>
      <c r="I80" s="62" t="s">
        <v>169</v>
      </c>
      <c r="J80" s="62" t="s">
        <v>85</v>
      </c>
    </row>
    <row r="81" spans="1:10" ht="15" customHeight="1">
      <c r="A81" s="21"/>
      <c r="B81" s="45" t="s">
        <v>7</v>
      </c>
      <c r="C81" s="42">
        <f t="shared" si="4"/>
        <v>18800</v>
      </c>
      <c r="D81" s="25">
        <v>2720</v>
      </c>
      <c r="E81" s="25">
        <v>0</v>
      </c>
      <c r="F81" s="19">
        <v>23500</v>
      </c>
      <c r="G81" s="62" t="s">
        <v>75</v>
      </c>
      <c r="H81" s="62" t="s">
        <v>82</v>
      </c>
      <c r="I81" s="62" t="s">
        <v>169</v>
      </c>
      <c r="J81" s="62" t="s">
        <v>85</v>
      </c>
    </row>
    <row r="82" spans="1:10" ht="15" customHeight="1">
      <c r="A82" s="21"/>
      <c r="B82" s="57" t="s">
        <v>58</v>
      </c>
      <c r="C82" s="37">
        <f t="shared" si="4"/>
        <v>2400</v>
      </c>
      <c r="D82" s="25">
        <v>2100</v>
      </c>
      <c r="E82" s="25">
        <v>0</v>
      </c>
      <c r="F82" s="19">
        <v>3000</v>
      </c>
      <c r="G82" s="62" t="s">
        <v>75</v>
      </c>
      <c r="H82" s="62" t="s">
        <v>82</v>
      </c>
      <c r="I82" s="62" t="s">
        <v>169</v>
      </c>
      <c r="J82" s="62" t="s">
        <v>85</v>
      </c>
    </row>
    <row r="83" spans="1:10" ht="15" customHeight="1">
      <c r="A83" s="21"/>
      <c r="B83" s="57" t="s">
        <v>59</v>
      </c>
      <c r="C83" s="37">
        <f t="shared" si="4"/>
        <v>4080</v>
      </c>
      <c r="D83" s="25">
        <v>6100</v>
      </c>
      <c r="E83" s="25">
        <v>0</v>
      </c>
      <c r="F83" s="19">
        <v>5100</v>
      </c>
      <c r="G83" s="62" t="s">
        <v>75</v>
      </c>
      <c r="H83" s="62" t="s">
        <v>82</v>
      </c>
      <c r="I83" s="62" t="s">
        <v>169</v>
      </c>
      <c r="J83" s="62" t="s">
        <v>85</v>
      </c>
    </row>
    <row r="84" spans="1:10" ht="15" customHeight="1">
      <c r="A84" s="21"/>
      <c r="B84" s="57" t="s">
        <v>60</v>
      </c>
      <c r="C84" s="37">
        <f t="shared" si="4"/>
        <v>6320</v>
      </c>
      <c r="D84" s="25">
        <v>7950</v>
      </c>
      <c r="E84" s="25">
        <v>0</v>
      </c>
      <c r="F84" s="19">
        <v>7900</v>
      </c>
      <c r="G84" s="62" t="s">
        <v>75</v>
      </c>
      <c r="H84" s="62" t="s">
        <v>82</v>
      </c>
      <c r="I84" s="62" t="s">
        <v>169</v>
      </c>
      <c r="J84" s="62" t="s">
        <v>85</v>
      </c>
    </row>
    <row r="85" spans="1:10" ht="15" customHeight="1">
      <c r="A85" s="21"/>
      <c r="B85" s="57" t="s">
        <v>61</v>
      </c>
      <c r="C85" s="37">
        <f t="shared" si="4"/>
        <v>2400</v>
      </c>
      <c r="D85" s="25">
        <v>4100</v>
      </c>
      <c r="E85" s="25">
        <v>0</v>
      </c>
      <c r="F85" s="19">
        <v>3000</v>
      </c>
      <c r="G85" s="62" t="s">
        <v>75</v>
      </c>
      <c r="H85" s="62" t="s">
        <v>82</v>
      </c>
      <c r="I85" s="62" t="s">
        <v>169</v>
      </c>
      <c r="J85" s="62" t="s">
        <v>85</v>
      </c>
    </row>
    <row r="86" spans="1:10" ht="15" hidden="1" customHeight="1">
      <c r="A86" s="91"/>
      <c r="B86" s="159" t="s">
        <v>243</v>
      </c>
      <c r="C86" s="174">
        <f t="shared" si="4"/>
        <v>280000</v>
      </c>
      <c r="D86" s="175"/>
      <c r="E86" s="175"/>
      <c r="F86" s="133">
        <f>SUM(F64:F85)</f>
        <v>350000</v>
      </c>
      <c r="G86" s="107"/>
      <c r="H86" s="90"/>
      <c r="I86" s="90"/>
      <c r="J86" s="90"/>
    </row>
    <row r="87" spans="1:10" ht="15" customHeight="1">
      <c r="A87" s="27">
        <v>3223</v>
      </c>
      <c r="B87" s="7" t="s">
        <v>62</v>
      </c>
      <c r="C87" s="11"/>
      <c r="D87" s="25"/>
      <c r="E87" s="25"/>
      <c r="F87" s="25"/>
      <c r="G87" s="62"/>
      <c r="H87" s="62"/>
      <c r="I87" s="62"/>
      <c r="J87" s="62"/>
    </row>
    <row r="88" spans="1:10" ht="24.75" customHeight="1">
      <c r="A88" s="27"/>
      <c r="B88" s="7" t="s">
        <v>30</v>
      </c>
      <c r="C88" s="11">
        <f>F88:F92/1.25</f>
        <v>362400</v>
      </c>
      <c r="D88" s="191">
        <v>499000</v>
      </c>
      <c r="E88" s="191">
        <v>0</v>
      </c>
      <c r="F88" s="199">
        <v>453000</v>
      </c>
      <c r="G88" s="63" t="s">
        <v>77</v>
      </c>
      <c r="H88" s="78" t="s">
        <v>113</v>
      </c>
      <c r="I88" s="79" t="s">
        <v>99</v>
      </c>
      <c r="J88" s="63" t="s">
        <v>114</v>
      </c>
    </row>
    <row r="89" spans="1:10" ht="15" customHeight="1">
      <c r="A89" s="27"/>
      <c r="B89" s="7" t="s">
        <v>31</v>
      </c>
      <c r="C89" s="11">
        <v>328400</v>
      </c>
      <c r="D89" s="191">
        <v>410500</v>
      </c>
      <c r="E89" s="191">
        <v>0</v>
      </c>
      <c r="F89" s="199">
        <v>411000</v>
      </c>
      <c r="G89" s="78" t="s">
        <v>78</v>
      </c>
      <c r="H89" s="63" t="s">
        <v>82</v>
      </c>
      <c r="I89" s="78" t="s">
        <v>231</v>
      </c>
      <c r="J89" s="63" t="s">
        <v>87</v>
      </c>
    </row>
    <row r="90" spans="1:10" ht="15" customHeight="1">
      <c r="A90" s="27"/>
      <c r="B90" s="7" t="s">
        <v>54</v>
      </c>
      <c r="C90" s="11">
        <v>5000</v>
      </c>
      <c r="D90" s="191">
        <v>12500</v>
      </c>
      <c r="E90" s="191">
        <v>0</v>
      </c>
      <c r="F90" s="199">
        <v>6000</v>
      </c>
      <c r="G90" s="62" t="s">
        <v>75</v>
      </c>
      <c r="H90" s="62" t="s">
        <v>83</v>
      </c>
      <c r="I90" s="62" t="s">
        <v>171</v>
      </c>
      <c r="J90" s="62" t="s">
        <v>239</v>
      </c>
    </row>
    <row r="91" spans="1:10" ht="15" customHeight="1">
      <c r="A91" s="27"/>
      <c r="B91" s="8" t="s">
        <v>32</v>
      </c>
      <c r="C91" s="18">
        <v>64000</v>
      </c>
      <c r="D91" s="26">
        <v>80000</v>
      </c>
      <c r="E91" s="26">
        <v>0</v>
      </c>
      <c r="F91" s="40">
        <f t="shared" ref="F91" si="5">C91:C95*1.25</f>
        <v>80000</v>
      </c>
      <c r="G91" s="62" t="s">
        <v>75</v>
      </c>
      <c r="H91" s="62" t="s">
        <v>83</v>
      </c>
      <c r="I91" s="62" t="s">
        <v>231</v>
      </c>
      <c r="J91" s="62" t="s">
        <v>86</v>
      </c>
    </row>
    <row r="92" spans="1:10" ht="15" customHeight="1">
      <c r="A92" s="23"/>
      <c r="B92" s="7" t="s">
        <v>33</v>
      </c>
      <c r="C92" s="11">
        <v>1250000</v>
      </c>
      <c r="D92" s="191">
        <v>1825410</v>
      </c>
      <c r="E92" s="191">
        <v>0</v>
      </c>
      <c r="F92" s="199">
        <v>1300000</v>
      </c>
      <c r="G92" s="62" t="s">
        <v>77</v>
      </c>
      <c r="H92" s="62" t="s">
        <v>76</v>
      </c>
      <c r="I92" s="154" t="s">
        <v>167</v>
      </c>
      <c r="J92" s="62" t="s">
        <v>85</v>
      </c>
    </row>
    <row r="93" spans="1:10" ht="15" hidden="1" customHeight="1">
      <c r="A93" s="23"/>
      <c r="B93" s="7" t="s">
        <v>249</v>
      </c>
      <c r="C93" s="109">
        <f>SUM(C88:C92)</f>
        <v>2009800</v>
      </c>
      <c r="D93" s="148"/>
      <c r="E93" s="148"/>
      <c r="F93" s="176">
        <f>SUM(F88:F92)</f>
        <v>2250000</v>
      </c>
      <c r="G93" s="62"/>
      <c r="H93" s="62"/>
      <c r="I93" s="65"/>
      <c r="J93" s="62"/>
    </row>
    <row r="94" spans="1:10" ht="22.5">
      <c r="A94" s="27">
        <v>3224</v>
      </c>
      <c r="B94" s="7" t="s">
        <v>21</v>
      </c>
      <c r="C94" s="18">
        <f t="shared" ref="C94" si="6">F94/1.25</f>
        <v>40000</v>
      </c>
      <c r="D94" s="25">
        <v>50000</v>
      </c>
      <c r="E94" s="25">
        <v>0</v>
      </c>
      <c r="F94" s="40">
        <f t="shared" ref="F94" si="7">SUM(D94:E94)</f>
        <v>50000</v>
      </c>
      <c r="G94" s="63" t="s">
        <v>75</v>
      </c>
      <c r="H94" s="63" t="s">
        <v>83</v>
      </c>
      <c r="I94" s="63" t="s">
        <v>231</v>
      </c>
      <c r="J94" s="63" t="s">
        <v>86</v>
      </c>
    </row>
    <row r="95" spans="1:10" ht="15" customHeight="1">
      <c r="A95" s="30">
        <v>3231</v>
      </c>
      <c r="B95" s="31" t="s">
        <v>34</v>
      </c>
      <c r="C95" s="11"/>
      <c r="D95" s="25"/>
      <c r="E95" s="25"/>
      <c r="F95" s="40"/>
      <c r="G95" s="62"/>
      <c r="H95" s="62"/>
      <c r="I95" s="62"/>
      <c r="J95" s="62"/>
    </row>
    <row r="96" spans="1:10" ht="15" customHeight="1">
      <c r="A96" s="76"/>
      <c r="B96" s="32" t="s">
        <v>35</v>
      </c>
      <c r="C96" s="33">
        <f>F96:F97/1.25</f>
        <v>67600</v>
      </c>
      <c r="D96" s="25">
        <v>84500</v>
      </c>
      <c r="E96" s="25">
        <v>0</v>
      </c>
      <c r="F96" s="40">
        <v>84500</v>
      </c>
      <c r="G96" s="63" t="s">
        <v>75</v>
      </c>
      <c r="H96" s="63" t="s">
        <v>82</v>
      </c>
      <c r="I96" s="63" t="s">
        <v>171</v>
      </c>
      <c r="J96" s="63" t="s">
        <v>85</v>
      </c>
    </row>
    <row r="97" spans="1:10" ht="24.75" customHeight="1">
      <c r="A97" s="77"/>
      <c r="B97" s="108" t="s">
        <v>36</v>
      </c>
      <c r="C97" s="18">
        <f>F97/1.25</f>
        <v>68400</v>
      </c>
      <c r="D97" s="25">
        <v>170500</v>
      </c>
      <c r="E97" s="25">
        <v>0</v>
      </c>
      <c r="F97" s="40">
        <v>85500</v>
      </c>
      <c r="G97" s="63" t="s">
        <v>96</v>
      </c>
      <c r="H97" s="63" t="s">
        <v>236</v>
      </c>
      <c r="I97" s="72" t="s">
        <v>97</v>
      </c>
      <c r="J97" s="63" t="s">
        <v>86</v>
      </c>
    </row>
    <row r="98" spans="1:10" hidden="1">
      <c r="A98" s="160"/>
      <c r="B98" s="92"/>
      <c r="C98" s="177">
        <f>SUM(C96:C97)</f>
        <v>136000</v>
      </c>
      <c r="D98" s="178"/>
      <c r="E98" s="178"/>
      <c r="F98" s="179">
        <f>C98*1.25</f>
        <v>170000</v>
      </c>
      <c r="G98" s="89"/>
      <c r="H98" s="89"/>
      <c r="I98" s="131"/>
      <c r="J98" s="89"/>
    </row>
    <row r="99" spans="1:10" ht="15" customHeight="1">
      <c r="A99" s="29">
        <v>3232</v>
      </c>
      <c r="B99" s="9" t="s">
        <v>51</v>
      </c>
      <c r="C99" s="18"/>
      <c r="D99" s="42"/>
      <c r="E99" s="42"/>
      <c r="F99" s="71"/>
      <c r="G99" s="161"/>
      <c r="H99" s="161"/>
      <c r="I99" s="162"/>
      <c r="J99" s="161"/>
    </row>
    <row r="100" spans="1:10" ht="35.25">
      <c r="A100" s="110"/>
      <c r="B100" s="111" t="s">
        <v>116</v>
      </c>
      <c r="C100" s="18">
        <f t="shared" ref="C100:C101" si="8">F100:F117/1.25</f>
        <v>152000</v>
      </c>
      <c r="D100" s="25"/>
      <c r="E100" s="25"/>
      <c r="F100" s="40">
        <v>190000</v>
      </c>
      <c r="G100" s="63" t="s">
        <v>133</v>
      </c>
      <c r="H100" s="63" t="s">
        <v>82</v>
      </c>
      <c r="I100" s="72" t="s">
        <v>235</v>
      </c>
      <c r="J100" s="63" t="s">
        <v>86</v>
      </c>
    </row>
    <row r="101" spans="1:10" ht="33.75">
      <c r="A101" s="110"/>
      <c r="B101" s="111" t="s">
        <v>115</v>
      </c>
      <c r="C101" s="18">
        <f t="shared" si="8"/>
        <v>48000</v>
      </c>
      <c r="D101" s="25"/>
      <c r="E101" s="25"/>
      <c r="F101" s="40">
        <v>60000</v>
      </c>
      <c r="G101" s="63" t="s">
        <v>133</v>
      </c>
      <c r="H101" s="63" t="s">
        <v>82</v>
      </c>
      <c r="I101" s="72" t="s">
        <v>167</v>
      </c>
      <c r="J101" s="63" t="s">
        <v>86</v>
      </c>
    </row>
    <row r="102" spans="1:10" ht="33.75">
      <c r="A102" s="110"/>
      <c r="B102" s="111" t="s">
        <v>117</v>
      </c>
      <c r="C102" s="18">
        <f>F102:F118/1.25</f>
        <v>40000</v>
      </c>
      <c r="D102" s="25"/>
      <c r="E102" s="25"/>
      <c r="F102" s="40">
        <v>50000</v>
      </c>
      <c r="G102" s="63" t="s">
        <v>133</v>
      </c>
      <c r="H102" s="63" t="s">
        <v>82</v>
      </c>
      <c r="I102" s="72" t="s">
        <v>167</v>
      </c>
      <c r="J102" s="63" t="s">
        <v>86</v>
      </c>
    </row>
    <row r="103" spans="1:10" ht="40.5" customHeight="1">
      <c r="A103" s="110"/>
      <c r="B103" s="111" t="s">
        <v>118</v>
      </c>
      <c r="C103" s="18">
        <f>F103:F118/1.25</f>
        <v>48000</v>
      </c>
      <c r="D103" s="25"/>
      <c r="E103" s="25"/>
      <c r="F103" s="40">
        <v>60000</v>
      </c>
      <c r="G103" s="63" t="s">
        <v>133</v>
      </c>
      <c r="H103" s="63" t="s">
        <v>82</v>
      </c>
      <c r="I103" s="72" t="s">
        <v>167</v>
      </c>
      <c r="J103" s="63" t="s">
        <v>86</v>
      </c>
    </row>
    <row r="104" spans="1:10">
      <c r="A104" s="110"/>
      <c r="B104" s="111" t="s">
        <v>120</v>
      </c>
      <c r="C104" s="18">
        <f>F104:F118/1.25</f>
        <v>56000</v>
      </c>
      <c r="D104" s="25"/>
      <c r="E104" s="25"/>
      <c r="F104" s="40">
        <v>70000</v>
      </c>
      <c r="G104" s="63" t="s">
        <v>133</v>
      </c>
      <c r="H104" s="63" t="s">
        <v>82</v>
      </c>
      <c r="I104" s="72" t="s">
        <v>167</v>
      </c>
      <c r="J104" s="63" t="s">
        <v>86</v>
      </c>
    </row>
    <row r="105" spans="1:10" ht="15" customHeight="1">
      <c r="A105" s="110"/>
      <c r="B105" s="111" t="s">
        <v>119</v>
      </c>
      <c r="C105" s="18">
        <f>F105:F118/1.25</f>
        <v>57600</v>
      </c>
      <c r="D105" s="25"/>
      <c r="E105" s="25"/>
      <c r="F105" s="40">
        <v>72000</v>
      </c>
      <c r="G105" s="63" t="s">
        <v>133</v>
      </c>
      <c r="H105" s="63" t="s">
        <v>82</v>
      </c>
      <c r="I105" s="72" t="s">
        <v>167</v>
      </c>
      <c r="J105" s="63" t="s">
        <v>86</v>
      </c>
    </row>
    <row r="106" spans="1:10" ht="15" customHeight="1">
      <c r="A106" s="110"/>
      <c r="B106" s="111" t="s">
        <v>128</v>
      </c>
      <c r="C106" s="18">
        <f>F106:F118/1.25</f>
        <v>8000</v>
      </c>
      <c r="D106" s="25"/>
      <c r="E106" s="25"/>
      <c r="F106" s="40">
        <v>10000</v>
      </c>
      <c r="G106" s="63" t="s">
        <v>133</v>
      </c>
      <c r="H106" s="63" t="s">
        <v>83</v>
      </c>
      <c r="I106" s="72" t="s">
        <v>235</v>
      </c>
      <c r="J106" s="63" t="s">
        <v>86</v>
      </c>
    </row>
    <row r="107" spans="1:10" ht="15" customHeight="1">
      <c r="A107" s="110"/>
      <c r="B107" s="111" t="s">
        <v>132</v>
      </c>
      <c r="C107" s="18">
        <f>F107:F118/1.25</f>
        <v>16000</v>
      </c>
      <c r="D107" s="25"/>
      <c r="E107" s="25"/>
      <c r="F107" s="40">
        <v>20000</v>
      </c>
      <c r="G107" s="63" t="s">
        <v>133</v>
      </c>
      <c r="H107" s="63" t="s">
        <v>83</v>
      </c>
      <c r="I107" s="72" t="s">
        <v>167</v>
      </c>
      <c r="J107" s="63" t="s">
        <v>86</v>
      </c>
    </row>
    <row r="108" spans="1:10" ht="22.5">
      <c r="A108" s="110"/>
      <c r="B108" s="111" t="s">
        <v>121</v>
      </c>
      <c r="C108" s="18">
        <f>F108:F118/1.25</f>
        <v>9600</v>
      </c>
      <c r="D108" s="25"/>
      <c r="E108" s="25"/>
      <c r="F108" s="40">
        <v>12000</v>
      </c>
      <c r="G108" s="63" t="s">
        <v>133</v>
      </c>
      <c r="H108" s="63" t="s">
        <v>83</v>
      </c>
      <c r="I108" s="72" t="s">
        <v>167</v>
      </c>
      <c r="J108" s="63" t="s">
        <v>86</v>
      </c>
    </row>
    <row r="109" spans="1:10">
      <c r="A109" s="110"/>
      <c r="B109" s="111" t="s">
        <v>122</v>
      </c>
      <c r="C109" s="18">
        <f>F109:F118/1.25</f>
        <v>18400</v>
      </c>
      <c r="D109" s="25"/>
      <c r="E109" s="25"/>
      <c r="F109" s="40">
        <v>23000</v>
      </c>
      <c r="G109" s="63" t="s">
        <v>133</v>
      </c>
      <c r="H109" s="63" t="s">
        <v>83</v>
      </c>
      <c r="I109" s="72" t="s">
        <v>167</v>
      </c>
      <c r="J109" s="63" t="s">
        <v>86</v>
      </c>
    </row>
    <row r="110" spans="1:10" ht="15" customHeight="1">
      <c r="A110" s="110"/>
      <c r="B110" s="111" t="s">
        <v>123</v>
      </c>
      <c r="C110" s="18">
        <f>F110:F118/1.25</f>
        <v>14400</v>
      </c>
      <c r="D110" s="25"/>
      <c r="E110" s="25"/>
      <c r="F110" s="40">
        <v>18000</v>
      </c>
      <c r="G110" s="63" t="s">
        <v>133</v>
      </c>
      <c r="H110" s="63" t="s">
        <v>83</v>
      </c>
      <c r="I110" s="72" t="s">
        <v>167</v>
      </c>
      <c r="J110" s="63" t="s">
        <v>86</v>
      </c>
    </row>
    <row r="111" spans="1:10" ht="22.5">
      <c r="A111" s="110"/>
      <c r="B111" s="111" t="s">
        <v>124</v>
      </c>
      <c r="C111" s="18">
        <f>F111:F118/1.25</f>
        <v>9600</v>
      </c>
      <c r="D111" s="25"/>
      <c r="E111" s="25"/>
      <c r="F111" s="40">
        <v>12000</v>
      </c>
      <c r="G111" s="63" t="s">
        <v>133</v>
      </c>
      <c r="H111" s="63" t="s">
        <v>83</v>
      </c>
      <c r="I111" s="72" t="s">
        <v>167</v>
      </c>
      <c r="J111" s="63" t="s">
        <v>86</v>
      </c>
    </row>
    <row r="112" spans="1:10" ht="15" customHeight="1">
      <c r="A112" s="110"/>
      <c r="B112" s="112" t="s">
        <v>126</v>
      </c>
      <c r="C112" s="18">
        <f>F112:F118/1.25</f>
        <v>60000</v>
      </c>
      <c r="D112" s="25"/>
      <c r="E112" s="25"/>
      <c r="F112" s="40">
        <v>75000</v>
      </c>
      <c r="G112" s="63" t="s">
        <v>133</v>
      </c>
      <c r="H112" s="63" t="s">
        <v>82</v>
      </c>
      <c r="I112" s="72" t="s">
        <v>231</v>
      </c>
      <c r="J112" s="63" t="s">
        <v>86</v>
      </c>
    </row>
    <row r="113" spans="1:10" ht="15" customHeight="1">
      <c r="A113" s="110"/>
      <c r="B113" s="112" t="s">
        <v>125</v>
      </c>
      <c r="C113" s="99">
        <f>F113:F118/1.25</f>
        <v>6400</v>
      </c>
      <c r="D113" s="99">
        <v>7850</v>
      </c>
      <c r="E113" s="99">
        <v>7850</v>
      </c>
      <c r="F113" s="113">
        <v>8000</v>
      </c>
      <c r="G113" s="63" t="s">
        <v>133</v>
      </c>
      <c r="H113" s="152" t="s">
        <v>83</v>
      </c>
      <c r="I113" s="155" t="s">
        <v>170</v>
      </c>
      <c r="J113" s="153" t="s">
        <v>239</v>
      </c>
    </row>
    <row r="114" spans="1:10" ht="15" customHeight="1">
      <c r="A114" s="110"/>
      <c r="B114" s="111" t="s">
        <v>127</v>
      </c>
      <c r="C114" s="18">
        <f>F114:F118/1.25</f>
        <v>4800</v>
      </c>
      <c r="D114" s="25"/>
      <c r="E114" s="25"/>
      <c r="F114" s="40">
        <v>6000</v>
      </c>
      <c r="G114" s="63" t="s">
        <v>133</v>
      </c>
      <c r="H114" s="63" t="s">
        <v>83</v>
      </c>
      <c r="I114" s="72" t="s">
        <v>172</v>
      </c>
      <c r="J114" s="63" t="s">
        <v>239</v>
      </c>
    </row>
    <row r="115" spans="1:10" ht="22.5">
      <c r="A115" s="110"/>
      <c r="B115" s="111" t="s">
        <v>129</v>
      </c>
      <c r="C115" s="18">
        <f>F115:F118/1.25</f>
        <v>20000</v>
      </c>
      <c r="D115" s="25"/>
      <c r="E115" s="25"/>
      <c r="F115" s="40">
        <v>25000</v>
      </c>
      <c r="G115" s="63" t="s">
        <v>133</v>
      </c>
      <c r="H115" s="63" t="s">
        <v>83</v>
      </c>
      <c r="I115" s="72" t="s">
        <v>231</v>
      </c>
      <c r="J115" s="63" t="s">
        <v>86</v>
      </c>
    </row>
    <row r="116" spans="1:10" ht="15" customHeight="1">
      <c r="A116" s="110"/>
      <c r="B116" s="111" t="s">
        <v>130</v>
      </c>
      <c r="C116" s="18">
        <f>F116:F118/1.25</f>
        <v>15200</v>
      </c>
      <c r="D116" s="25"/>
      <c r="E116" s="25"/>
      <c r="F116" s="40">
        <v>19000</v>
      </c>
      <c r="G116" s="63" t="s">
        <v>133</v>
      </c>
      <c r="H116" s="63" t="s">
        <v>83</v>
      </c>
      <c r="I116" s="72" t="s">
        <v>167</v>
      </c>
      <c r="J116" s="63" t="s">
        <v>86</v>
      </c>
    </row>
    <row r="117" spans="1:10" ht="15" customHeight="1">
      <c r="A117" s="110"/>
      <c r="B117" s="111" t="s">
        <v>131</v>
      </c>
      <c r="C117" s="18">
        <f>F117:F118/1.25</f>
        <v>16000</v>
      </c>
      <c r="D117" s="25"/>
      <c r="E117" s="25"/>
      <c r="F117" s="40">
        <v>20000</v>
      </c>
      <c r="G117" s="63" t="s">
        <v>133</v>
      </c>
      <c r="H117" s="63" t="s">
        <v>83</v>
      </c>
      <c r="I117" s="72" t="s">
        <v>231</v>
      </c>
      <c r="J117" s="63" t="s">
        <v>86</v>
      </c>
    </row>
    <row r="118" spans="1:10" hidden="1">
      <c r="A118" s="180"/>
      <c r="B118" s="181" t="s">
        <v>51</v>
      </c>
      <c r="C118" s="177">
        <f>SUM(C100:C117)</f>
        <v>600000</v>
      </c>
      <c r="D118" s="182"/>
      <c r="E118" s="182"/>
      <c r="F118" s="179">
        <f>SUM(F100:F117)</f>
        <v>750000</v>
      </c>
      <c r="G118" s="183"/>
      <c r="H118" s="184"/>
      <c r="I118" s="185"/>
      <c r="J118" s="89"/>
    </row>
    <row r="119" spans="1:10" ht="15" customHeight="1">
      <c r="A119" s="29">
        <v>3234</v>
      </c>
      <c r="B119" s="9" t="s">
        <v>52</v>
      </c>
      <c r="C119" s="11"/>
      <c r="D119" s="37"/>
      <c r="E119" s="37"/>
      <c r="F119" s="42"/>
      <c r="G119" s="150"/>
      <c r="H119" s="150"/>
      <c r="I119" s="150"/>
      <c r="J119" s="150"/>
    </row>
    <row r="120" spans="1:10" ht="15" customHeight="1">
      <c r="A120" s="36"/>
      <c r="B120" s="10" t="s">
        <v>37</v>
      </c>
      <c r="C120" s="18">
        <f t="shared" ref="C120:C127" si="9">F120/1.25</f>
        <v>269400</v>
      </c>
      <c r="D120" s="26">
        <v>336750</v>
      </c>
      <c r="E120" s="26">
        <v>0</v>
      </c>
      <c r="F120" s="25">
        <f t="shared" ref="F120:F127" si="10">SUM(D120:E120)</f>
        <v>336750</v>
      </c>
      <c r="G120" s="62" t="s">
        <v>78</v>
      </c>
      <c r="H120" s="62" t="s">
        <v>88</v>
      </c>
      <c r="I120" s="73" t="s">
        <v>98</v>
      </c>
      <c r="J120" s="62" t="s">
        <v>86</v>
      </c>
    </row>
    <row r="121" spans="1:10" ht="15" customHeight="1">
      <c r="A121" s="36"/>
      <c r="B121" s="10" t="s">
        <v>38</v>
      </c>
      <c r="C121" s="18">
        <f t="shared" si="9"/>
        <v>76600</v>
      </c>
      <c r="D121" s="26">
        <v>95750</v>
      </c>
      <c r="E121" s="26">
        <v>0</v>
      </c>
      <c r="F121" s="25">
        <f t="shared" si="10"/>
        <v>95750</v>
      </c>
      <c r="G121" s="63" t="s">
        <v>78</v>
      </c>
      <c r="H121" s="62" t="s">
        <v>88</v>
      </c>
      <c r="I121" s="73" t="s">
        <v>98</v>
      </c>
      <c r="J121" s="62" t="s">
        <v>86</v>
      </c>
    </row>
    <row r="122" spans="1:10" ht="15" customHeight="1">
      <c r="A122" s="36"/>
      <c r="B122" s="10" t="s">
        <v>39</v>
      </c>
      <c r="C122" s="18">
        <f t="shared" si="9"/>
        <v>3200</v>
      </c>
      <c r="D122" s="26">
        <v>4000</v>
      </c>
      <c r="E122" s="26">
        <v>0</v>
      </c>
      <c r="F122" s="25">
        <f t="shared" si="10"/>
        <v>4000</v>
      </c>
      <c r="G122" s="63" t="s">
        <v>75</v>
      </c>
      <c r="H122" s="63" t="s">
        <v>83</v>
      </c>
      <c r="I122" s="63" t="s">
        <v>231</v>
      </c>
      <c r="J122" s="63" t="s">
        <v>86</v>
      </c>
    </row>
    <row r="123" spans="1:10" ht="15" customHeight="1">
      <c r="A123" s="36"/>
      <c r="B123" s="10" t="s">
        <v>40</v>
      </c>
      <c r="C123" s="18">
        <f t="shared" si="9"/>
        <v>1200</v>
      </c>
      <c r="D123" s="26">
        <v>1500</v>
      </c>
      <c r="E123" s="26">
        <v>0</v>
      </c>
      <c r="F123" s="25">
        <f t="shared" si="10"/>
        <v>1500</v>
      </c>
      <c r="G123" s="63" t="s">
        <v>75</v>
      </c>
      <c r="H123" s="63" t="s">
        <v>83</v>
      </c>
      <c r="I123" s="63" t="s">
        <v>167</v>
      </c>
      <c r="J123" s="63" t="s">
        <v>239</v>
      </c>
    </row>
    <row r="124" spans="1:10" ht="15" customHeight="1">
      <c r="A124" s="29"/>
      <c r="B124" s="10" t="s">
        <v>41</v>
      </c>
      <c r="C124" s="18">
        <f t="shared" si="9"/>
        <v>32000</v>
      </c>
      <c r="D124" s="26">
        <v>40000</v>
      </c>
      <c r="E124" s="26">
        <v>0</v>
      </c>
      <c r="F124" s="25">
        <f t="shared" si="10"/>
        <v>40000</v>
      </c>
      <c r="G124" s="63" t="s">
        <v>75</v>
      </c>
      <c r="H124" s="63" t="s">
        <v>83</v>
      </c>
      <c r="I124" s="63" t="s">
        <v>231</v>
      </c>
      <c r="J124" s="63" t="s">
        <v>86</v>
      </c>
    </row>
    <row r="125" spans="1:10" ht="15" customHeight="1">
      <c r="A125" s="29"/>
      <c r="B125" s="10" t="s">
        <v>45</v>
      </c>
      <c r="C125" s="18">
        <f t="shared" si="9"/>
        <v>60000</v>
      </c>
      <c r="D125" s="26">
        <v>75000</v>
      </c>
      <c r="E125" s="26">
        <v>0</v>
      </c>
      <c r="F125" s="26">
        <f t="shared" si="10"/>
        <v>75000</v>
      </c>
      <c r="G125" s="63" t="s">
        <v>75</v>
      </c>
      <c r="H125" s="63" t="s">
        <v>82</v>
      </c>
      <c r="I125" s="63" t="s">
        <v>231</v>
      </c>
      <c r="J125" s="63" t="s">
        <v>85</v>
      </c>
    </row>
    <row r="126" spans="1:10" ht="15" customHeight="1">
      <c r="A126" s="29"/>
      <c r="B126" s="10" t="s">
        <v>46</v>
      </c>
      <c r="C126" s="18">
        <f t="shared" si="9"/>
        <v>136000</v>
      </c>
      <c r="D126" s="26">
        <v>190000</v>
      </c>
      <c r="E126" s="26">
        <v>0</v>
      </c>
      <c r="F126" s="26">
        <v>170000</v>
      </c>
      <c r="G126" s="63" t="s">
        <v>79</v>
      </c>
      <c r="H126" s="63" t="s">
        <v>82</v>
      </c>
      <c r="I126" s="63" t="s">
        <v>237</v>
      </c>
      <c r="J126" s="63" t="s">
        <v>85</v>
      </c>
    </row>
    <row r="127" spans="1:10" ht="15" customHeight="1">
      <c r="A127" s="29"/>
      <c r="B127" s="10" t="s">
        <v>68</v>
      </c>
      <c r="C127" s="41">
        <f t="shared" si="9"/>
        <v>5600</v>
      </c>
      <c r="D127" s="26">
        <v>7000</v>
      </c>
      <c r="E127" s="26">
        <v>0</v>
      </c>
      <c r="F127" s="25">
        <f t="shared" si="10"/>
        <v>7000</v>
      </c>
      <c r="G127" s="63" t="s">
        <v>75</v>
      </c>
      <c r="H127" s="63" t="s">
        <v>83</v>
      </c>
      <c r="I127" s="63" t="s">
        <v>231</v>
      </c>
      <c r="J127" s="63" t="s">
        <v>86</v>
      </c>
    </row>
    <row r="128" spans="1:10" ht="15" customHeight="1">
      <c r="A128" s="29"/>
      <c r="B128" s="10" t="s">
        <v>238</v>
      </c>
      <c r="C128" s="41">
        <f>F128/1.25</f>
        <v>40000</v>
      </c>
      <c r="D128" s="26"/>
      <c r="E128" s="26"/>
      <c r="F128" s="25">
        <v>50000</v>
      </c>
      <c r="G128" s="63" t="s">
        <v>75</v>
      </c>
      <c r="H128" s="63" t="s">
        <v>82</v>
      </c>
      <c r="I128" s="63" t="s">
        <v>231</v>
      </c>
      <c r="J128" s="63"/>
    </row>
    <row r="129" spans="1:10" ht="15" hidden="1" customHeight="1">
      <c r="A129" s="186"/>
      <c r="B129" s="187" t="s">
        <v>250</v>
      </c>
      <c r="C129" s="188">
        <f>SUM(C120:C128)</f>
        <v>624000</v>
      </c>
      <c r="D129" s="182"/>
      <c r="E129" s="182"/>
      <c r="F129" s="182">
        <f>SUM(F120:F128)</f>
        <v>780000</v>
      </c>
      <c r="G129" s="189"/>
      <c r="H129" s="189"/>
      <c r="I129" s="189"/>
      <c r="J129" s="189"/>
    </row>
    <row r="130" spans="1:10" ht="15" customHeight="1">
      <c r="A130" s="29">
        <v>3225</v>
      </c>
      <c r="B130" s="10" t="s">
        <v>244</v>
      </c>
      <c r="C130" s="41">
        <f>F130/1.25</f>
        <v>48000</v>
      </c>
      <c r="D130" s="26"/>
      <c r="E130" s="26"/>
      <c r="F130" s="26">
        <v>60000</v>
      </c>
      <c r="G130" s="63" t="s">
        <v>75</v>
      </c>
      <c r="H130" s="63" t="s">
        <v>83</v>
      </c>
      <c r="I130" s="63" t="s">
        <v>231</v>
      </c>
      <c r="J130" s="63" t="s">
        <v>86</v>
      </c>
    </row>
    <row r="131" spans="1:10" ht="25.5" customHeight="1">
      <c r="A131" s="29">
        <v>3235</v>
      </c>
      <c r="B131" s="10" t="s">
        <v>63</v>
      </c>
      <c r="C131" s="41">
        <f>F131/1.25</f>
        <v>26280</v>
      </c>
      <c r="D131" s="37"/>
      <c r="E131" s="37"/>
      <c r="F131" s="37">
        <v>32850</v>
      </c>
      <c r="G131" s="63" t="s">
        <v>79</v>
      </c>
      <c r="H131" s="63" t="s">
        <v>154</v>
      </c>
      <c r="I131" s="163" t="s">
        <v>245</v>
      </c>
      <c r="J131" s="63" t="s">
        <v>114</v>
      </c>
    </row>
    <row r="132" spans="1:10" ht="22.5" customHeight="1">
      <c r="A132" s="29">
        <v>3237</v>
      </c>
      <c r="B132" s="10" t="s">
        <v>64</v>
      </c>
      <c r="C132" s="41">
        <f>F132/1.25</f>
        <v>800000</v>
      </c>
      <c r="D132" s="37">
        <v>90600</v>
      </c>
      <c r="E132" s="37">
        <v>0</v>
      </c>
      <c r="F132" s="37">
        <v>1000000</v>
      </c>
      <c r="G132" s="63" t="s">
        <v>75</v>
      </c>
      <c r="H132" s="64" t="s">
        <v>89</v>
      </c>
      <c r="I132" s="63" t="s">
        <v>231</v>
      </c>
      <c r="J132" s="63" t="s">
        <v>86</v>
      </c>
    </row>
    <row r="133" spans="1:10" ht="15" customHeight="1">
      <c r="A133" s="30">
        <v>3238</v>
      </c>
      <c r="B133" s="9" t="s">
        <v>42</v>
      </c>
      <c r="C133" s="11"/>
      <c r="D133" s="25"/>
      <c r="E133" s="25"/>
      <c r="F133" s="25"/>
      <c r="G133" s="63"/>
      <c r="H133" s="62"/>
      <c r="I133" s="62"/>
      <c r="J133" s="62"/>
    </row>
    <row r="134" spans="1:10">
      <c r="A134" s="36"/>
      <c r="B134" s="10" t="s">
        <v>43</v>
      </c>
      <c r="C134" s="18">
        <f>F134:F135/1.25</f>
        <v>325600</v>
      </c>
      <c r="D134" s="37">
        <v>420000</v>
      </c>
      <c r="E134" s="37">
        <v>0</v>
      </c>
      <c r="F134" s="37">
        <v>407000</v>
      </c>
      <c r="G134" s="63" t="s">
        <v>80</v>
      </c>
      <c r="H134" s="63" t="s">
        <v>82</v>
      </c>
      <c r="I134" s="63" t="s">
        <v>173</v>
      </c>
      <c r="J134" s="63" t="s">
        <v>85</v>
      </c>
    </row>
    <row r="135" spans="1:10">
      <c r="A135" s="36"/>
      <c r="B135" s="10" t="s">
        <v>44</v>
      </c>
      <c r="C135" s="18">
        <f>F135/1.25</f>
        <v>39600</v>
      </c>
      <c r="D135" s="37">
        <v>50000</v>
      </c>
      <c r="E135" s="37">
        <v>0</v>
      </c>
      <c r="F135" s="37">
        <v>49500</v>
      </c>
      <c r="G135" s="63" t="s">
        <v>80</v>
      </c>
      <c r="H135" s="63" t="s">
        <v>82</v>
      </c>
      <c r="I135" s="63" t="s">
        <v>173</v>
      </c>
      <c r="J135" s="63" t="s">
        <v>85</v>
      </c>
    </row>
    <row r="136" spans="1:10">
      <c r="A136" s="36"/>
      <c r="B136" s="10"/>
      <c r="C136" s="18">
        <f>SUM(C134:C135)</f>
        <v>365200</v>
      </c>
      <c r="D136" s="37"/>
      <c r="E136" s="37"/>
      <c r="F136" s="37">
        <f>SUM(F134:F135)</f>
        <v>456500</v>
      </c>
      <c r="G136" s="63"/>
      <c r="H136" s="63"/>
      <c r="I136" s="63"/>
      <c r="J136" s="63"/>
    </row>
    <row r="137" spans="1:10">
      <c r="A137" s="29">
        <v>3239</v>
      </c>
      <c r="B137" s="10" t="s">
        <v>100</v>
      </c>
      <c r="C137" s="18">
        <f>F137/1.25</f>
        <v>40000</v>
      </c>
      <c r="D137" s="37"/>
      <c r="E137" s="37"/>
      <c r="F137" s="37">
        <v>50000</v>
      </c>
      <c r="G137" s="63" t="s">
        <v>80</v>
      </c>
      <c r="H137" s="63" t="s">
        <v>83</v>
      </c>
      <c r="I137" s="63" t="s">
        <v>231</v>
      </c>
      <c r="J137" s="63" t="s">
        <v>86</v>
      </c>
    </row>
    <row r="138" spans="1:10" ht="23.25">
      <c r="A138" s="30">
        <v>3292</v>
      </c>
      <c r="B138" s="10" t="s">
        <v>53</v>
      </c>
      <c r="C138" s="18">
        <f>F138/1.25</f>
        <v>168000</v>
      </c>
      <c r="D138" s="37">
        <v>300000</v>
      </c>
      <c r="E138" s="37"/>
      <c r="F138" s="37">
        <v>210000</v>
      </c>
      <c r="G138" s="63" t="s">
        <v>81</v>
      </c>
      <c r="H138" s="64" t="s">
        <v>247</v>
      </c>
      <c r="I138" s="64" t="s">
        <v>231</v>
      </c>
      <c r="J138" s="64" t="s">
        <v>85</v>
      </c>
    </row>
    <row r="139" spans="1:10" ht="15" customHeight="1">
      <c r="A139" s="29">
        <v>4221</v>
      </c>
      <c r="B139" s="9" t="s">
        <v>95</v>
      </c>
      <c r="C139" s="11"/>
      <c r="D139" s="49"/>
      <c r="E139" s="49"/>
      <c r="F139" s="49"/>
      <c r="G139" s="150"/>
      <c r="H139" s="150"/>
      <c r="I139" s="150"/>
      <c r="J139" s="150"/>
    </row>
    <row r="140" spans="1:10">
      <c r="A140" s="36"/>
      <c r="B140" s="13" t="s">
        <v>101</v>
      </c>
      <c r="C140" s="14">
        <f>F140:F151/1.25</f>
        <v>5600</v>
      </c>
      <c r="D140" s="14">
        <v>7000</v>
      </c>
      <c r="E140" s="14">
        <v>7000</v>
      </c>
      <c r="F140" s="144">
        <v>7000</v>
      </c>
      <c r="G140" s="63" t="s">
        <v>75</v>
      </c>
      <c r="H140" s="63" t="s">
        <v>83</v>
      </c>
      <c r="I140" s="63" t="s">
        <v>168</v>
      </c>
      <c r="J140" s="151" t="s">
        <v>169</v>
      </c>
    </row>
    <row r="141" spans="1:10">
      <c r="A141" s="36"/>
      <c r="B141" s="13" t="s">
        <v>183</v>
      </c>
      <c r="C141" s="14">
        <f>F141:F152/1.25</f>
        <v>2800</v>
      </c>
      <c r="D141" s="18">
        <v>0</v>
      </c>
      <c r="E141" s="18">
        <v>1413.13</v>
      </c>
      <c r="F141" s="37">
        <v>3500</v>
      </c>
      <c r="G141" s="63" t="s">
        <v>75</v>
      </c>
      <c r="H141" s="63" t="s">
        <v>83</v>
      </c>
      <c r="I141" s="63" t="s">
        <v>168</v>
      </c>
      <c r="J141" s="151" t="s">
        <v>169</v>
      </c>
    </row>
    <row r="142" spans="1:10">
      <c r="A142" s="36"/>
      <c r="B142" s="13" t="s">
        <v>184</v>
      </c>
      <c r="C142" s="14">
        <f>F142:F161/1.25</f>
        <v>3200</v>
      </c>
      <c r="D142" s="18">
        <v>0</v>
      </c>
      <c r="E142" s="18">
        <v>920</v>
      </c>
      <c r="F142" s="37">
        <v>4000</v>
      </c>
      <c r="G142" s="63" t="s">
        <v>75</v>
      </c>
      <c r="H142" s="63" t="s">
        <v>83</v>
      </c>
      <c r="I142" s="63" t="s">
        <v>168</v>
      </c>
      <c r="J142" s="151" t="s">
        <v>169</v>
      </c>
    </row>
    <row r="143" spans="1:10">
      <c r="A143" s="36"/>
      <c r="B143" s="202" t="s">
        <v>255</v>
      </c>
      <c r="C143" s="201">
        <f>F143:F164/1.25</f>
        <v>10000</v>
      </c>
      <c r="D143" s="11"/>
      <c r="E143" s="11"/>
      <c r="F143" s="203">
        <v>12500</v>
      </c>
      <c r="G143" s="63" t="s">
        <v>75</v>
      </c>
      <c r="H143" s="63" t="s">
        <v>83</v>
      </c>
      <c r="I143" s="63" t="s">
        <v>168</v>
      </c>
      <c r="J143" s="151" t="s">
        <v>169</v>
      </c>
    </row>
    <row r="144" spans="1:10">
      <c r="A144" s="36"/>
      <c r="B144" s="13" t="s">
        <v>102</v>
      </c>
      <c r="C144" s="14">
        <f>F144:F164/1.25</f>
        <v>8000</v>
      </c>
      <c r="D144" s="14">
        <v>10000</v>
      </c>
      <c r="E144" s="14">
        <v>10000</v>
      </c>
      <c r="F144" s="19">
        <v>10000</v>
      </c>
      <c r="G144" s="63" t="s">
        <v>75</v>
      </c>
      <c r="H144" s="63" t="s">
        <v>83</v>
      </c>
      <c r="I144" s="63" t="s">
        <v>168</v>
      </c>
      <c r="J144" s="151" t="s">
        <v>169</v>
      </c>
    </row>
    <row r="145" spans="1:10" ht="22.5">
      <c r="A145" s="36"/>
      <c r="B145" s="202" t="s">
        <v>185</v>
      </c>
      <c r="C145" s="201">
        <f>F145:F165/1.25</f>
        <v>2200</v>
      </c>
      <c r="D145" s="201">
        <v>1000</v>
      </c>
      <c r="E145" s="201">
        <v>1000</v>
      </c>
      <c r="F145" s="203">
        <v>2750</v>
      </c>
      <c r="G145" s="63" t="s">
        <v>75</v>
      </c>
      <c r="H145" s="63" t="s">
        <v>83</v>
      </c>
      <c r="I145" s="63" t="s">
        <v>168</v>
      </c>
      <c r="J145" s="151" t="s">
        <v>169</v>
      </c>
    </row>
    <row r="146" spans="1:10">
      <c r="A146" s="36"/>
      <c r="B146" s="13" t="s">
        <v>254</v>
      </c>
      <c r="C146" s="14">
        <f>F146:F170/1.25</f>
        <v>7200</v>
      </c>
      <c r="D146" s="14">
        <v>6000</v>
      </c>
      <c r="E146" s="14">
        <v>6000</v>
      </c>
      <c r="F146" s="19">
        <v>9000</v>
      </c>
      <c r="G146" s="63" t="s">
        <v>75</v>
      </c>
      <c r="H146" s="63" t="s">
        <v>83</v>
      </c>
      <c r="I146" s="63" t="s">
        <v>168</v>
      </c>
      <c r="J146" s="151" t="s">
        <v>169</v>
      </c>
    </row>
    <row r="147" spans="1:10">
      <c r="A147" s="36"/>
      <c r="B147" s="200" t="s">
        <v>256</v>
      </c>
      <c r="C147" s="201">
        <f>F147:F148/1.25</f>
        <v>1360</v>
      </c>
      <c r="D147" s="145"/>
      <c r="E147" s="145"/>
      <c r="F147" s="196">
        <v>1700</v>
      </c>
      <c r="G147" s="63" t="s">
        <v>75</v>
      </c>
      <c r="H147" s="63" t="s">
        <v>82</v>
      </c>
      <c r="I147" s="63" t="s">
        <v>170</v>
      </c>
      <c r="J147" s="151" t="s">
        <v>171</v>
      </c>
    </row>
    <row r="148" spans="1:10" ht="22.5">
      <c r="A148" s="36"/>
      <c r="B148" s="200" t="s">
        <v>257</v>
      </c>
      <c r="C148" s="201">
        <f>F148/1.25</f>
        <v>1520</v>
      </c>
      <c r="D148" s="145"/>
      <c r="E148" s="145"/>
      <c r="F148" s="196">
        <v>1900</v>
      </c>
      <c r="G148" s="63"/>
      <c r="H148" s="63"/>
      <c r="I148" s="63"/>
      <c r="J148" s="151"/>
    </row>
    <row r="149" spans="1:10">
      <c r="A149" s="36"/>
      <c r="B149" s="12" t="s">
        <v>112</v>
      </c>
      <c r="C149" s="99">
        <f>F149:F171/1.25</f>
        <v>39200</v>
      </c>
      <c r="D149" s="99">
        <v>49000</v>
      </c>
      <c r="E149" s="99">
        <v>49000</v>
      </c>
      <c r="F149" s="113">
        <v>49000</v>
      </c>
      <c r="G149" s="63" t="s">
        <v>75</v>
      </c>
      <c r="H149" s="63" t="s">
        <v>83</v>
      </c>
      <c r="I149" s="63" t="s">
        <v>168</v>
      </c>
      <c r="J149" s="151" t="s">
        <v>169</v>
      </c>
    </row>
    <row r="150" spans="1:10">
      <c r="A150" s="36"/>
      <c r="B150" s="12" t="s">
        <v>108</v>
      </c>
      <c r="C150" s="99">
        <f>F150:F172/1.25</f>
        <v>16800</v>
      </c>
      <c r="D150" s="99">
        <v>21000</v>
      </c>
      <c r="E150" s="99">
        <v>21000</v>
      </c>
      <c r="F150" s="113">
        <v>21000</v>
      </c>
      <c r="G150" s="63" t="s">
        <v>75</v>
      </c>
      <c r="H150" s="63" t="s">
        <v>83</v>
      </c>
      <c r="I150" s="63" t="s">
        <v>168</v>
      </c>
      <c r="J150" s="151" t="s">
        <v>169</v>
      </c>
    </row>
    <row r="151" spans="1:10">
      <c r="A151" s="36"/>
      <c r="B151" s="12" t="s">
        <v>109</v>
      </c>
      <c r="C151" s="99">
        <f>F151:F173/1.25</f>
        <v>12000</v>
      </c>
      <c r="D151" s="99">
        <v>15000</v>
      </c>
      <c r="E151" s="99">
        <v>15000</v>
      </c>
      <c r="F151" s="113">
        <v>15000</v>
      </c>
      <c r="G151" s="63" t="s">
        <v>75</v>
      </c>
      <c r="H151" s="63" t="s">
        <v>83</v>
      </c>
      <c r="I151" s="63" t="s">
        <v>168</v>
      </c>
      <c r="J151" s="151" t="s">
        <v>169</v>
      </c>
    </row>
    <row r="152" spans="1:10" hidden="1">
      <c r="A152" s="36"/>
      <c r="B152" s="15"/>
      <c r="C152" s="204">
        <f>SUM(C140:C151)</f>
        <v>109880</v>
      </c>
      <c r="D152" s="18"/>
      <c r="E152" s="18"/>
      <c r="F152" s="147">
        <f>SUM(F140:F151)</f>
        <v>137350</v>
      </c>
      <c r="G152" s="63"/>
      <c r="H152" s="63"/>
      <c r="I152" s="63"/>
      <c r="J152" s="84"/>
    </row>
    <row r="153" spans="1:10">
      <c r="A153" s="209" t="s">
        <v>260</v>
      </c>
      <c r="B153" s="206" t="s">
        <v>261</v>
      </c>
      <c r="C153" s="204"/>
      <c r="D153" s="18"/>
      <c r="E153" s="18"/>
      <c r="F153" s="147"/>
      <c r="G153" s="63"/>
      <c r="H153" s="63"/>
      <c r="I153" s="63"/>
      <c r="J153" s="84"/>
    </row>
    <row r="154" spans="1:10" ht="22.5">
      <c r="A154" s="35"/>
      <c r="B154" s="207" t="s">
        <v>262</v>
      </c>
      <c r="C154" s="201">
        <f>F154:F155/1.25</f>
        <v>2800</v>
      </c>
      <c r="D154" s="11"/>
      <c r="E154" s="11"/>
      <c r="F154" s="191">
        <v>3500</v>
      </c>
      <c r="G154" s="63" t="s">
        <v>75</v>
      </c>
      <c r="H154" s="63" t="s">
        <v>275</v>
      </c>
      <c r="I154" s="63" t="s">
        <v>171</v>
      </c>
      <c r="J154" s="226" t="s">
        <v>171</v>
      </c>
    </row>
    <row r="155" spans="1:10">
      <c r="A155" s="35"/>
      <c r="B155" s="207" t="s">
        <v>263</v>
      </c>
      <c r="C155" s="201">
        <v>1500</v>
      </c>
      <c r="D155" s="11"/>
      <c r="E155" s="11"/>
      <c r="F155" s="191">
        <v>1500</v>
      </c>
      <c r="G155" s="63" t="s">
        <v>75</v>
      </c>
      <c r="H155" s="63" t="s">
        <v>275</v>
      </c>
      <c r="I155" s="63" t="s">
        <v>171</v>
      </c>
      <c r="J155" s="226" t="s">
        <v>171</v>
      </c>
    </row>
    <row r="156" spans="1:10">
      <c r="A156" s="209" t="s">
        <v>265</v>
      </c>
      <c r="B156" s="211" t="s">
        <v>266</v>
      </c>
      <c r="C156" s="212"/>
      <c r="D156" s="11"/>
      <c r="E156" s="11"/>
      <c r="F156" s="49"/>
      <c r="G156" s="63"/>
      <c r="H156" s="63"/>
      <c r="I156" s="63"/>
      <c r="J156" s="84"/>
    </row>
    <row r="157" spans="1:10">
      <c r="A157" s="35"/>
      <c r="B157" s="213" t="s">
        <v>267</v>
      </c>
      <c r="C157" s="214">
        <f>F157:F159/1.25</f>
        <v>10400</v>
      </c>
      <c r="D157" s="11"/>
      <c r="E157" s="11"/>
      <c r="F157" s="215">
        <v>13000</v>
      </c>
      <c r="G157" s="63" t="s">
        <v>234</v>
      </c>
      <c r="H157" s="63" t="s">
        <v>83</v>
      </c>
      <c r="I157" s="63" t="s">
        <v>171</v>
      </c>
      <c r="J157" s="84" t="s">
        <v>171</v>
      </c>
    </row>
    <row r="158" spans="1:10">
      <c r="A158" s="35"/>
      <c r="B158" s="213" t="s">
        <v>268</v>
      </c>
      <c r="C158" s="214">
        <f>F158/1.25</f>
        <v>5600</v>
      </c>
      <c r="D158" s="11"/>
      <c r="E158" s="11"/>
      <c r="F158" s="215">
        <v>7000</v>
      </c>
      <c r="G158" s="63" t="s">
        <v>234</v>
      </c>
      <c r="H158" s="63" t="s">
        <v>83</v>
      </c>
      <c r="I158" s="63" t="s">
        <v>171</v>
      </c>
      <c r="J158" s="84" t="s">
        <v>171</v>
      </c>
    </row>
    <row r="159" spans="1:10" ht="21" customHeight="1">
      <c r="A159" s="35"/>
      <c r="B159" s="213" t="s">
        <v>269</v>
      </c>
      <c r="C159" s="216">
        <f>F159/1.25</f>
        <v>2240</v>
      </c>
      <c r="D159" s="11"/>
      <c r="E159" s="11"/>
      <c r="F159" s="215">
        <v>2800</v>
      </c>
      <c r="G159" s="63" t="s">
        <v>234</v>
      </c>
      <c r="H159" s="63" t="s">
        <v>83</v>
      </c>
      <c r="I159" s="63" t="s">
        <v>171</v>
      </c>
      <c r="J159" s="84" t="s">
        <v>171</v>
      </c>
    </row>
    <row r="160" spans="1:10" ht="21" customHeight="1">
      <c r="A160" s="232"/>
      <c r="B160" s="15" t="s">
        <v>278</v>
      </c>
      <c r="C160" s="201">
        <v>4400</v>
      </c>
      <c r="D160" s="11"/>
      <c r="E160" s="11"/>
      <c r="F160" s="191">
        <v>5500</v>
      </c>
      <c r="G160" s="233" t="s">
        <v>75</v>
      </c>
      <c r="H160" s="233" t="s">
        <v>83</v>
      </c>
      <c r="I160" s="233" t="s">
        <v>169</v>
      </c>
      <c r="J160" s="233" t="s">
        <v>169</v>
      </c>
    </row>
    <row r="161" spans="1:10" ht="20.100000000000001" customHeight="1">
      <c r="A161" s="29">
        <v>4224</v>
      </c>
      <c r="B161" s="9" t="s">
        <v>47</v>
      </c>
      <c r="C161" s="18"/>
      <c r="D161" s="18"/>
      <c r="E161" s="18"/>
      <c r="F161" s="25"/>
      <c r="G161" s="62"/>
      <c r="H161" s="62"/>
      <c r="I161" s="62"/>
      <c r="J161" s="62"/>
    </row>
    <row r="162" spans="1:10">
      <c r="A162" s="35"/>
      <c r="B162" s="13" t="s">
        <v>186</v>
      </c>
      <c r="C162" s="14">
        <f t="shared" ref="C162" si="11">F162:F198/1.25</f>
        <v>36000</v>
      </c>
      <c r="D162" s="18" t="s">
        <v>67</v>
      </c>
      <c r="E162" s="51">
        <v>2551250</v>
      </c>
      <c r="F162" s="26">
        <v>45000</v>
      </c>
      <c r="G162" s="63" t="s">
        <v>75</v>
      </c>
      <c r="H162" s="63" t="s">
        <v>83</v>
      </c>
      <c r="I162" s="63" t="s">
        <v>169</v>
      </c>
      <c r="J162" s="63" t="s">
        <v>170</v>
      </c>
    </row>
    <row r="163" spans="1:10">
      <c r="A163" s="36"/>
      <c r="B163" s="93" t="s">
        <v>187</v>
      </c>
      <c r="C163" s="14">
        <f t="shared" ref="C163:C176" si="12">F163:F202/1.25</f>
        <v>116000</v>
      </c>
      <c r="D163" s="18" t="s">
        <v>67</v>
      </c>
      <c r="E163" s="51">
        <v>31188.75</v>
      </c>
      <c r="F163" s="26">
        <v>145000</v>
      </c>
      <c r="G163" s="63" t="s">
        <v>75</v>
      </c>
      <c r="H163" s="63" t="s">
        <v>82</v>
      </c>
      <c r="I163" s="63" t="s">
        <v>169</v>
      </c>
      <c r="J163" s="63" t="s">
        <v>170</v>
      </c>
    </row>
    <row r="164" spans="1:10">
      <c r="A164" s="36"/>
      <c r="B164" s="13" t="s">
        <v>188</v>
      </c>
      <c r="C164" s="14">
        <f t="shared" si="12"/>
        <v>3200</v>
      </c>
      <c r="D164" s="18" t="s">
        <v>67</v>
      </c>
      <c r="E164" s="51">
        <v>19505.75</v>
      </c>
      <c r="F164" s="26">
        <v>4000</v>
      </c>
      <c r="G164" s="63" t="s">
        <v>75</v>
      </c>
      <c r="H164" s="63" t="s">
        <v>83</v>
      </c>
      <c r="I164" s="63" t="s">
        <v>169</v>
      </c>
      <c r="J164" s="63" t="s">
        <v>170</v>
      </c>
    </row>
    <row r="165" spans="1:10">
      <c r="A165" s="36"/>
      <c r="B165" s="13" t="s">
        <v>189</v>
      </c>
      <c r="C165" s="14">
        <f t="shared" si="12"/>
        <v>8000</v>
      </c>
      <c r="D165" s="48"/>
      <c r="E165" s="19"/>
      <c r="F165" s="19">
        <v>10000</v>
      </c>
      <c r="G165" s="63" t="s">
        <v>75</v>
      </c>
      <c r="H165" s="63" t="s">
        <v>82</v>
      </c>
      <c r="I165" s="63" t="s">
        <v>169</v>
      </c>
      <c r="J165" s="63" t="s">
        <v>170</v>
      </c>
    </row>
    <row r="166" spans="1:10">
      <c r="A166" s="36"/>
      <c r="B166" s="13" t="s">
        <v>190</v>
      </c>
      <c r="C166" s="14">
        <f t="shared" si="12"/>
        <v>77200</v>
      </c>
      <c r="D166" s="48"/>
      <c r="E166" s="19"/>
      <c r="F166" s="19">
        <v>96500</v>
      </c>
      <c r="G166" s="63" t="s">
        <v>75</v>
      </c>
      <c r="H166" s="63" t="s">
        <v>82</v>
      </c>
      <c r="I166" s="63" t="s">
        <v>169</v>
      </c>
      <c r="J166" s="63" t="s">
        <v>170</v>
      </c>
    </row>
    <row r="167" spans="1:10">
      <c r="A167" s="36"/>
      <c r="B167" s="202" t="s">
        <v>103</v>
      </c>
      <c r="C167" s="201">
        <f t="shared" si="12"/>
        <v>18400</v>
      </c>
      <c r="D167" s="198"/>
      <c r="E167" s="203"/>
      <c r="F167" s="203">
        <v>23000</v>
      </c>
      <c r="G167" s="63" t="s">
        <v>75</v>
      </c>
      <c r="H167" s="63" t="s">
        <v>83</v>
      </c>
      <c r="I167" s="63" t="s">
        <v>169</v>
      </c>
      <c r="J167" s="63" t="s">
        <v>170</v>
      </c>
    </row>
    <row r="168" spans="1:10">
      <c r="A168" s="36"/>
      <c r="B168" s="202" t="s">
        <v>191</v>
      </c>
      <c r="C168" s="201">
        <f t="shared" si="12"/>
        <v>69920</v>
      </c>
      <c r="D168" s="198"/>
      <c r="E168" s="203"/>
      <c r="F168" s="203">
        <v>87400</v>
      </c>
      <c r="G168" s="63" t="s">
        <v>75</v>
      </c>
      <c r="H168" s="63" t="s">
        <v>83</v>
      </c>
      <c r="I168" s="63" t="s">
        <v>169</v>
      </c>
      <c r="J168" s="63" t="s">
        <v>170</v>
      </c>
    </row>
    <row r="169" spans="1:10">
      <c r="A169" s="36"/>
      <c r="B169" s="202" t="s">
        <v>192</v>
      </c>
      <c r="C169" s="201">
        <f t="shared" si="12"/>
        <v>70000</v>
      </c>
      <c r="D169" s="198"/>
      <c r="E169" s="203"/>
      <c r="F169" s="203">
        <v>87500</v>
      </c>
      <c r="G169" s="63" t="s">
        <v>75</v>
      </c>
      <c r="H169" s="63" t="s">
        <v>82</v>
      </c>
      <c r="I169" s="63" t="s">
        <v>169</v>
      </c>
      <c r="J169" s="63" t="s">
        <v>170</v>
      </c>
    </row>
    <row r="170" spans="1:10">
      <c r="A170" s="36"/>
      <c r="B170" s="13" t="s">
        <v>193</v>
      </c>
      <c r="C170" s="14">
        <f t="shared" si="12"/>
        <v>8000</v>
      </c>
      <c r="D170" s="48"/>
      <c r="E170" s="19"/>
      <c r="F170" s="19">
        <v>10000</v>
      </c>
      <c r="G170" s="63" t="s">
        <v>75</v>
      </c>
      <c r="H170" s="63" t="s">
        <v>83</v>
      </c>
      <c r="I170" s="63" t="s">
        <v>169</v>
      </c>
      <c r="J170" s="63" t="s">
        <v>170</v>
      </c>
    </row>
    <row r="171" spans="1:10">
      <c r="A171" s="36"/>
      <c r="B171" s="202" t="s">
        <v>194</v>
      </c>
      <c r="C171" s="201">
        <f t="shared" si="12"/>
        <v>32800</v>
      </c>
      <c r="D171" s="198"/>
      <c r="E171" s="203"/>
      <c r="F171" s="203">
        <v>41000</v>
      </c>
      <c r="G171" s="63" t="s">
        <v>75</v>
      </c>
      <c r="H171" s="63" t="s">
        <v>83</v>
      </c>
      <c r="I171" s="63" t="s">
        <v>169</v>
      </c>
      <c r="J171" s="63" t="s">
        <v>170</v>
      </c>
    </row>
    <row r="172" spans="1:10">
      <c r="A172" s="36"/>
      <c r="B172" s="13" t="s">
        <v>195</v>
      </c>
      <c r="C172" s="14">
        <f t="shared" si="12"/>
        <v>4800</v>
      </c>
      <c r="D172" s="48"/>
      <c r="E172" s="19"/>
      <c r="F172" s="19">
        <v>6000</v>
      </c>
      <c r="G172" s="63" t="s">
        <v>75</v>
      </c>
      <c r="H172" s="63" t="s">
        <v>83</v>
      </c>
      <c r="I172" s="63" t="s">
        <v>169</v>
      </c>
      <c r="J172" s="63" t="s">
        <v>170</v>
      </c>
    </row>
    <row r="173" spans="1:10">
      <c r="A173" s="36"/>
      <c r="B173" s="13" t="s">
        <v>196</v>
      </c>
      <c r="C173" s="14">
        <f t="shared" si="12"/>
        <v>4000</v>
      </c>
      <c r="D173" s="48"/>
      <c r="E173" s="19"/>
      <c r="F173" s="19">
        <v>5000</v>
      </c>
      <c r="G173" s="63" t="s">
        <v>75</v>
      </c>
      <c r="H173" s="63" t="s">
        <v>83</v>
      </c>
      <c r="I173" s="63" t="s">
        <v>169</v>
      </c>
      <c r="J173" s="63" t="s">
        <v>170</v>
      </c>
    </row>
    <row r="174" spans="1:10">
      <c r="A174" s="36"/>
      <c r="B174" s="13" t="s">
        <v>197</v>
      </c>
      <c r="C174" s="14">
        <f t="shared" si="12"/>
        <v>8000</v>
      </c>
      <c r="D174" s="48"/>
      <c r="E174" s="19"/>
      <c r="F174" s="19">
        <v>10000</v>
      </c>
      <c r="G174" s="63" t="s">
        <v>75</v>
      </c>
      <c r="H174" s="63" t="s">
        <v>83</v>
      </c>
      <c r="I174" s="63" t="s">
        <v>169</v>
      </c>
      <c r="J174" s="63" t="s">
        <v>170</v>
      </c>
    </row>
    <row r="175" spans="1:10">
      <c r="A175" s="36"/>
      <c r="B175" s="13" t="s">
        <v>198</v>
      </c>
      <c r="C175" s="14">
        <f t="shared" si="12"/>
        <v>400</v>
      </c>
      <c r="D175" s="48"/>
      <c r="E175" s="19"/>
      <c r="F175" s="19">
        <v>500</v>
      </c>
      <c r="G175" s="63" t="s">
        <v>75</v>
      </c>
      <c r="H175" s="63" t="s">
        <v>83</v>
      </c>
      <c r="I175" s="63" t="s">
        <v>169</v>
      </c>
      <c r="J175" s="63" t="s">
        <v>170</v>
      </c>
    </row>
    <row r="176" spans="1:10">
      <c r="A176" s="36"/>
      <c r="B176" s="13" t="s">
        <v>199</v>
      </c>
      <c r="C176" s="14">
        <f t="shared" si="12"/>
        <v>64800</v>
      </c>
      <c r="D176" s="48"/>
      <c r="E176" s="19"/>
      <c r="F176" s="19">
        <v>81000</v>
      </c>
      <c r="G176" s="63" t="s">
        <v>75</v>
      </c>
      <c r="H176" s="63" t="s">
        <v>83</v>
      </c>
      <c r="I176" s="63" t="s">
        <v>169</v>
      </c>
      <c r="J176" s="63" t="s">
        <v>170</v>
      </c>
    </row>
    <row r="177" spans="1:10">
      <c r="A177" s="36"/>
      <c r="B177" s="13" t="s">
        <v>200</v>
      </c>
      <c r="C177" s="14">
        <f t="shared" ref="C177:C178" si="13">F177:F215/1.25</f>
        <v>8000</v>
      </c>
      <c r="D177" s="48"/>
      <c r="E177" s="19"/>
      <c r="F177" s="19">
        <v>10000</v>
      </c>
      <c r="G177" s="63" t="s">
        <v>75</v>
      </c>
      <c r="H177" s="63" t="s">
        <v>83</v>
      </c>
      <c r="I177" s="63" t="s">
        <v>169</v>
      </c>
      <c r="J177" s="63" t="s">
        <v>170</v>
      </c>
    </row>
    <row r="178" spans="1:10">
      <c r="A178" s="36"/>
      <c r="B178" s="13" t="s">
        <v>201</v>
      </c>
      <c r="C178" s="14">
        <f t="shared" si="13"/>
        <v>16000</v>
      </c>
      <c r="D178" s="48"/>
      <c r="E178" s="19"/>
      <c r="F178" s="19">
        <v>20000</v>
      </c>
      <c r="G178" s="63" t="s">
        <v>79</v>
      </c>
      <c r="H178" s="63" t="s">
        <v>82</v>
      </c>
      <c r="I178" s="63" t="s">
        <v>169</v>
      </c>
      <c r="J178" s="63" t="s">
        <v>170</v>
      </c>
    </row>
    <row r="179" spans="1:10">
      <c r="A179" s="36"/>
      <c r="B179" s="13" t="s">
        <v>202</v>
      </c>
      <c r="C179" s="14">
        <f>F179:F217/1.25</f>
        <v>8400</v>
      </c>
      <c r="D179" s="48"/>
      <c r="E179" s="19"/>
      <c r="F179" s="19">
        <v>10500</v>
      </c>
      <c r="G179" s="63" t="s">
        <v>75</v>
      </c>
      <c r="H179" s="63" t="s">
        <v>83</v>
      </c>
      <c r="I179" s="63" t="s">
        <v>169</v>
      </c>
      <c r="J179" s="63" t="s">
        <v>170</v>
      </c>
    </row>
    <row r="180" spans="1:10">
      <c r="A180" s="36"/>
      <c r="B180" s="13" t="s">
        <v>203</v>
      </c>
      <c r="C180" s="14">
        <f>F180:F218/1.25</f>
        <v>20000</v>
      </c>
      <c r="D180" s="48"/>
      <c r="E180" s="19"/>
      <c r="F180" s="19">
        <v>25000</v>
      </c>
      <c r="G180" s="63" t="s">
        <v>75</v>
      </c>
      <c r="H180" s="63" t="s">
        <v>83</v>
      </c>
      <c r="I180" s="63" t="s">
        <v>169</v>
      </c>
      <c r="J180" s="63" t="s">
        <v>170</v>
      </c>
    </row>
    <row r="181" spans="1:10">
      <c r="A181" s="36"/>
      <c r="B181" s="13" t="s">
        <v>204</v>
      </c>
      <c r="C181" s="14">
        <f>F181:F219/1.25</f>
        <v>6400</v>
      </c>
      <c r="D181" s="48"/>
      <c r="E181" s="19"/>
      <c r="F181" s="19">
        <v>8000</v>
      </c>
      <c r="G181" s="63" t="s">
        <v>75</v>
      </c>
      <c r="H181" s="63" t="s">
        <v>83</v>
      </c>
      <c r="I181" s="63" t="s">
        <v>169</v>
      </c>
      <c r="J181" s="63" t="s">
        <v>170</v>
      </c>
    </row>
    <row r="182" spans="1:10">
      <c r="A182" s="36"/>
      <c r="B182" s="13" t="s">
        <v>205</v>
      </c>
      <c r="C182" s="14">
        <f>F182:F220/1.25</f>
        <v>22400</v>
      </c>
      <c r="D182" s="48"/>
      <c r="E182" s="19"/>
      <c r="F182" s="19">
        <v>28000</v>
      </c>
      <c r="G182" s="63" t="s">
        <v>75</v>
      </c>
      <c r="H182" s="63" t="s">
        <v>83</v>
      </c>
      <c r="I182" s="63" t="s">
        <v>169</v>
      </c>
      <c r="J182" s="63" t="s">
        <v>170</v>
      </c>
    </row>
    <row r="183" spans="1:10">
      <c r="A183" s="36"/>
      <c r="B183" s="13" t="s">
        <v>206</v>
      </c>
      <c r="C183" s="14">
        <f>F183:F221/1.25</f>
        <v>22400</v>
      </c>
      <c r="D183" s="18">
        <v>3846.81</v>
      </c>
      <c r="E183" s="19">
        <v>0</v>
      </c>
      <c r="F183" s="26">
        <v>28000</v>
      </c>
      <c r="G183" s="63" t="s">
        <v>75</v>
      </c>
      <c r="H183" s="63" t="s">
        <v>83</v>
      </c>
      <c r="I183" s="63" t="s">
        <v>169</v>
      </c>
      <c r="J183" s="63" t="s">
        <v>170</v>
      </c>
    </row>
    <row r="184" spans="1:10">
      <c r="A184" s="36"/>
      <c r="B184" s="13" t="s">
        <v>207</v>
      </c>
      <c r="C184" s="14">
        <f>F184:F222/1.25</f>
        <v>12000</v>
      </c>
      <c r="D184" s="18">
        <v>7952.5</v>
      </c>
      <c r="E184" s="19">
        <v>0</v>
      </c>
      <c r="F184" s="26">
        <v>15000</v>
      </c>
      <c r="G184" s="63" t="s">
        <v>75</v>
      </c>
      <c r="H184" s="63" t="s">
        <v>83</v>
      </c>
      <c r="I184" s="63" t="s">
        <v>169</v>
      </c>
      <c r="J184" s="63" t="s">
        <v>170</v>
      </c>
    </row>
    <row r="185" spans="1:10">
      <c r="A185" s="36"/>
      <c r="B185" s="202" t="s">
        <v>208</v>
      </c>
      <c r="C185" s="201">
        <f>F185:F223/1.25</f>
        <v>11800</v>
      </c>
      <c r="D185" s="11">
        <v>8562.5</v>
      </c>
      <c r="E185" s="203">
        <v>0</v>
      </c>
      <c r="F185" s="191">
        <v>14750</v>
      </c>
      <c r="G185" s="63" t="s">
        <v>75</v>
      </c>
      <c r="H185" s="63" t="s">
        <v>83</v>
      </c>
      <c r="I185" s="63" t="s">
        <v>169</v>
      </c>
      <c r="J185" s="63" t="s">
        <v>170</v>
      </c>
    </row>
    <row r="186" spans="1:10">
      <c r="A186" s="36"/>
      <c r="B186" s="13" t="s">
        <v>209</v>
      </c>
      <c r="C186" s="14">
        <f>F186:F224/1.25</f>
        <v>960</v>
      </c>
      <c r="D186" s="18">
        <v>5939.86</v>
      </c>
      <c r="E186" s="19">
        <v>0</v>
      </c>
      <c r="F186" s="26">
        <v>1200</v>
      </c>
      <c r="G186" s="63" t="s">
        <v>75</v>
      </c>
      <c r="H186" s="63" t="s">
        <v>83</v>
      </c>
      <c r="I186" s="63" t="s">
        <v>169</v>
      </c>
      <c r="J186" s="63" t="s">
        <v>170</v>
      </c>
    </row>
    <row r="187" spans="1:10">
      <c r="A187" s="36"/>
      <c r="B187" s="13" t="s">
        <v>210</v>
      </c>
      <c r="C187" s="14">
        <f>F187:F225/1.25</f>
        <v>1200</v>
      </c>
      <c r="D187" s="18">
        <v>3437.5</v>
      </c>
      <c r="E187" s="19">
        <v>0</v>
      </c>
      <c r="F187" s="26">
        <v>1500</v>
      </c>
      <c r="G187" s="63" t="s">
        <v>75</v>
      </c>
      <c r="H187" s="63" t="s">
        <v>83</v>
      </c>
      <c r="I187" s="63" t="s">
        <v>169</v>
      </c>
      <c r="J187" s="63" t="s">
        <v>170</v>
      </c>
    </row>
    <row r="188" spans="1:10">
      <c r="A188" s="36"/>
      <c r="B188" s="13" t="s">
        <v>211</v>
      </c>
      <c r="C188" s="14">
        <f>F188:F226/1.25</f>
        <v>2400</v>
      </c>
      <c r="D188" s="18">
        <v>20739.5</v>
      </c>
      <c r="E188" s="19">
        <v>0</v>
      </c>
      <c r="F188" s="26">
        <v>3000</v>
      </c>
      <c r="G188" s="63" t="s">
        <v>75</v>
      </c>
      <c r="H188" s="63" t="s">
        <v>83</v>
      </c>
      <c r="I188" s="63" t="s">
        <v>169</v>
      </c>
      <c r="J188" s="63" t="s">
        <v>170</v>
      </c>
    </row>
    <row r="189" spans="1:10">
      <c r="A189" s="36"/>
      <c r="B189" s="13" t="s">
        <v>212</v>
      </c>
      <c r="C189" s="14">
        <f>F189:F226/1.25</f>
        <v>4000</v>
      </c>
      <c r="D189" s="18"/>
      <c r="E189" s="19"/>
      <c r="F189" s="26">
        <v>5000</v>
      </c>
      <c r="G189" s="63" t="s">
        <v>75</v>
      </c>
      <c r="H189" s="63" t="s">
        <v>83</v>
      </c>
      <c r="I189" s="63" t="s">
        <v>169</v>
      </c>
      <c r="J189" s="63" t="s">
        <v>170</v>
      </c>
    </row>
    <row r="190" spans="1:10">
      <c r="A190" s="36"/>
      <c r="B190" s="13" t="s">
        <v>213</v>
      </c>
      <c r="C190" s="14">
        <f>F190:F226/1.25</f>
        <v>16000</v>
      </c>
      <c r="D190" s="18"/>
      <c r="E190" s="19"/>
      <c r="F190" s="26">
        <v>20000</v>
      </c>
      <c r="G190" s="63" t="s">
        <v>75</v>
      </c>
      <c r="H190" s="63" t="s">
        <v>83</v>
      </c>
      <c r="I190" s="63" t="s">
        <v>169</v>
      </c>
      <c r="J190" s="63" t="s">
        <v>170</v>
      </c>
    </row>
    <row r="191" spans="1:10">
      <c r="A191" s="36"/>
      <c r="B191" s="13" t="s">
        <v>214</v>
      </c>
      <c r="C191" s="14">
        <f>F191:F226/1.25</f>
        <v>16000</v>
      </c>
      <c r="D191" s="18"/>
      <c r="E191" s="19"/>
      <c r="F191" s="26">
        <v>20000</v>
      </c>
      <c r="G191" s="63" t="s">
        <v>75</v>
      </c>
      <c r="H191" s="63" t="s">
        <v>83</v>
      </c>
      <c r="I191" s="63" t="s">
        <v>169</v>
      </c>
      <c r="J191" s="63" t="s">
        <v>170</v>
      </c>
    </row>
    <row r="192" spans="1:10">
      <c r="A192" s="36"/>
      <c r="B192" s="13" t="s">
        <v>215</v>
      </c>
      <c r="C192" s="14">
        <f>F192:F229/1.25</f>
        <v>24000</v>
      </c>
      <c r="D192" s="18"/>
      <c r="E192" s="19"/>
      <c r="F192" s="26">
        <v>30000</v>
      </c>
      <c r="G192" s="63" t="s">
        <v>75</v>
      </c>
      <c r="H192" s="63" t="s">
        <v>83</v>
      </c>
      <c r="I192" s="63" t="s">
        <v>169</v>
      </c>
      <c r="J192" s="63" t="s">
        <v>170</v>
      </c>
    </row>
    <row r="193" spans="1:10">
      <c r="A193" s="36"/>
      <c r="B193" s="13" t="s">
        <v>216</v>
      </c>
      <c r="C193" s="14">
        <f>F193:F230/1.25</f>
        <v>16000</v>
      </c>
      <c r="D193" s="18"/>
      <c r="E193" s="19"/>
      <c r="F193" s="26">
        <v>20000</v>
      </c>
      <c r="G193" s="63" t="s">
        <v>75</v>
      </c>
      <c r="H193" s="63" t="s">
        <v>83</v>
      </c>
      <c r="I193" s="63" t="s">
        <v>169</v>
      </c>
      <c r="J193" s="63" t="s">
        <v>170</v>
      </c>
    </row>
    <row r="194" spans="1:10">
      <c r="A194" s="36"/>
      <c r="B194" s="13" t="s">
        <v>217</v>
      </c>
      <c r="C194" s="14">
        <f>F194:F231/1.25</f>
        <v>24000</v>
      </c>
      <c r="D194" s="18"/>
      <c r="E194" s="19"/>
      <c r="F194" s="26">
        <v>30000</v>
      </c>
      <c r="G194" s="63" t="s">
        <v>75</v>
      </c>
      <c r="H194" s="63" t="s">
        <v>83</v>
      </c>
      <c r="I194" s="63" t="s">
        <v>169</v>
      </c>
      <c r="J194" s="63" t="s">
        <v>170</v>
      </c>
    </row>
    <row r="195" spans="1:10">
      <c r="A195" s="36"/>
      <c r="B195" s="13" t="s">
        <v>218</v>
      </c>
      <c r="C195" s="14">
        <f>F195:F232/1.25</f>
        <v>8000</v>
      </c>
      <c r="D195" s="18"/>
      <c r="E195" s="19"/>
      <c r="F195" s="26">
        <v>10000</v>
      </c>
      <c r="G195" s="63" t="s">
        <v>75</v>
      </c>
      <c r="H195" s="63" t="s">
        <v>83</v>
      </c>
      <c r="I195" s="63" t="s">
        <v>169</v>
      </c>
      <c r="J195" s="63" t="s">
        <v>170</v>
      </c>
    </row>
    <row r="196" spans="1:10">
      <c r="A196" s="36"/>
      <c r="B196" s="202" t="s">
        <v>219</v>
      </c>
      <c r="C196" s="201">
        <f>F196:F233/1.25</f>
        <v>126000</v>
      </c>
      <c r="D196" s="11"/>
      <c r="E196" s="203"/>
      <c r="F196" s="191">
        <v>157500</v>
      </c>
      <c r="G196" s="63" t="s">
        <v>79</v>
      </c>
      <c r="H196" s="63" t="s">
        <v>82</v>
      </c>
      <c r="I196" s="63" t="s">
        <v>169</v>
      </c>
      <c r="J196" s="63" t="s">
        <v>170</v>
      </c>
    </row>
    <row r="197" spans="1:10">
      <c r="A197" s="36"/>
      <c r="B197" s="202" t="s">
        <v>233</v>
      </c>
      <c r="C197" s="201">
        <f>F197:F233/1.25</f>
        <v>208000</v>
      </c>
      <c r="D197" s="11"/>
      <c r="E197" s="203"/>
      <c r="F197" s="191">
        <v>260000</v>
      </c>
      <c r="G197" s="63" t="s">
        <v>79</v>
      </c>
      <c r="H197" s="63" t="s">
        <v>82</v>
      </c>
      <c r="I197" s="63" t="s">
        <v>169</v>
      </c>
      <c r="J197" s="63" t="s">
        <v>170</v>
      </c>
    </row>
    <row r="198" spans="1:10">
      <c r="A198" s="36"/>
      <c r="B198" s="15" t="s">
        <v>182</v>
      </c>
      <c r="C198" s="14">
        <f>F198:F233/1.25</f>
        <v>6800</v>
      </c>
      <c r="D198" s="18"/>
      <c r="E198" s="18"/>
      <c r="F198" s="26">
        <v>8500</v>
      </c>
      <c r="G198" s="63" t="s">
        <v>75</v>
      </c>
      <c r="H198" s="63" t="s">
        <v>83</v>
      </c>
      <c r="I198" s="82" t="s">
        <v>232</v>
      </c>
      <c r="J198" s="63" t="s">
        <v>167</v>
      </c>
    </row>
    <row r="199" spans="1:10">
      <c r="A199" s="36"/>
      <c r="B199" s="208" t="s">
        <v>264</v>
      </c>
      <c r="C199" s="201">
        <f>F199/1.25</f>
        <v>36800</v>
      </c>
      <c r="D199" s="11"/>
      <c r="E199" s="11"/>
      <c r="F199" s="191">
        <v>46000</v>
      </c>
      <c r="G199" s="63"/>
      <c r="H199" s="63"/>
      <c r="I199" s="82"/>
      <c r="J199" s="63"/>
    </row>
    <row r="200" spans="1:10">
      <c r="A200" s="36"/>
      <c r="B200" s="208" t="s">
        <v>258</v>
      </c>
      <c r="C200" s="201">
        <f>F200/1.25</f>
        <v>4800</v>
      </c>
      <c r="D200" s="11"/>
      <c r="E200" s="11"/>
      <c r="F200" s="191">
        <v>6000</v>
      </c>
      <c r="G200" s="63" t="s">
        <v>234</v>
      </c>
      <c r="H200" s="63" t="s">
        <v>83</v>
      </c>
      <c r="I200" s="82" t="s">
        <v>169</v>
      </c>
      <c r="J200" s="205">
        <v>0</v>
      </c>
    </row>
    <row r="201" spans="1:10">
      <c r="A201" s="36"/>
      <c r="B201" s="208" t="s">
        <v>259</v>
      </c>
      <c r="C201" s="201">
        <f>F201/1.25</f>
        <v>1680</v>
      </c>
      <c r="D201" s="11"/>
      <c r="E201" s="11"/>
      <c r="F201" s="191">
        <v>2100</v>
      </c>
      <c r="G201" s="63" t="s">
        <v>75</v>
      </c>
      <c r="H201" s="63" t="s">
        <v>83</v>
      </c>
      <c r="I201" s="82" t="s">
        <v>169</v>
      </c>
      <c r="J201" s="205">
        <v>0</v>
      </c>
    </row>
    <row r="202" spans="1:10" hidden="1">
      <c r="A202" s="36"/>
      <c r="B202" s="15"/>
      <c r="C202" s="100">
        <f>SUM(C162:C198)</f>
        <v>1102280</v>
      </c>
      <c r="D202" s="18"/>
      <c r="E202" s="19"/>
      <c r="F202" s="147">
        <f>SUM(F162:F201)</f>
        <v>1431950</v>
      </c>
      <c r="G202" s="63"/>
      <c r="H202" s="63"/>
      <c r="I202" s="82"/>
      <c r="J202" s="63"/>
    </row>
    <row r="203" spans="1:10" ht="15" customHeight="1">
      <c r="A203" s="29">
        <v>4225</v>
      </c>
      <c r="B203" s="9" t="s">
        <v>48</v>
      </c>
      <c r="C203" s="18"/>
      <c r="D203" s="18"/>
      <c r="E203" s="18"/>
      <c r="F203" s="25"/>
      <c r="G203" s="62"/>
      <c r="H203" s="62"/>
      <c r="I203" s="62"/>
      <c r="J203" s="62"/>
    </row>
    <row r="204" spans="1:10" ht="45">
      <c r="A204" s="36"/>
      <c r="B204" s="12" t="s">
        <v>226</v>
      </c>
      <c r="C204" s="14">
        <f t="shared" ref="C204:C208" si="14">F204:F211/1.25</f>
        <v>24000</v>
      </c>
      <c r="D204" s="18" t="s">
        <v>67</v>
      </c>
      <c r="E204" s="37">
        <v>8406.25</v>
      </c>
      <c r="F204" s="26">
        <v>30000</v>
      </c>
      <c r="G204" s="63" t="s">
        <v>75</v>
      </c>
      <c r="H204" s="63" t="s">
        <v>83</v>
      </c>
      <c r="I204" s="63" t="s">
        <v>169</v>
      </c>
      <c r="J204" s="63" t="s">
        <v>170</v>
      </c>
    </row>
    <row r="205" spans="1:10" ht="56.25">
      <c r="A205" s="36"/>
      <c r="B205" s="12" t="s">
        <v>225</v>
      </c>
      <c r="C205" s="14">
        <f t="shared" si="14"/>
        <v>17600</v>
      </c>
      <c r="D205" s="18">
        <v>3062.5</v>
      </c>
      <c r="E205" s="37">
        <v>0</v>
      </c>
      <c r="F205" s="26">
        <v>22000</v>
      </c>
      <c r="G205" s="63" t="s">
        <v>75</v>
      </c>
      <c r="H205" s="63" t="s">
        <v>83</v>
      </c>
      <c r="I205" s="63" t="s">
        <v>169</v>
      </c>
      <c r="J205" s="63" t="s">
        <v>170</v>
      </c>
    </row>
    <row r="206" spans="1:10" ht="45">
      <c r="A206" s="36"/>
      <c r="B206" s="12" t="s">
        <v>224</v>
      </c>
      <c r="C206" s="14">
        <f t="shared" si="14"/>
        <v>16800</v>
      </c>
      <c r="D206" s="18"/>
      <c r="E206" s="37"/>
      <c r="F206" s="26">
        <v>21000</v>
      </c>
      <c r="G206" s="63" t="s">
        <v>75</v>
      </c>
      <c r="H206" s="63" t="s">
        <v>83</v>
      </c>
      <c r="I206" s="63" t="s">
        <v>169</v>
      </c>
      <c r="J206" s="63" t="s">
        <v>170</v>
      </c>
    </row>
    <row r="207" spans="1:10">
      <c r="A207" s="36"/>
      <c r="B207" s="12" t="s">
        <v>223</v>
      </c>
      <c r="C207" s="14">
        <f t="shared" si="14"/>
        <v>40000</v>
      </c>
      <c r="D207" s="18"/>
      <c r="E207" s="37"/>
      <c r="F207" s="26">
        <v>50000</v>
      </c>
      <c r="G207" s="63" t="s">
        <v>75</v>
      </c>
      <c r="H207" s="63" t="s">
        <v>83</v>
      </c>
      <c r="I207" s="63" t="s">
        <v>169</v>
      </c>
      <c r="J207" s="63" t="s">
        <v>170</v>
      </c>
    </row>
    <row r="208" spans="1:10" ht="22.5">
      <c r="A208" s="36"/>
      <c r="B208" s="12" t="s">
        <v>222</v>
      </c>
      <c r="C208" s="14">
        <f t="shared" si="14"/>
        <v>60000</v>
      </c>
      <c r="D208" s="18"/>
      <c r="E208" s="37"/>
      <c r="F208" s="26">
        <v>75000</v>
      </c>
      <c r="G208" s="63" t="s">
        <v>75</v>
      </c>
      <c r="H208" s="63" t="s">
        <v>83</v>
      </c>
      <c r="I208" s="63" t="s">
        <v>169</v>
      </c>
      <c r="J208" s="63" t="s">
        <v>170</v>
      </c>
    </row>
    <row r="209" spans="1:10">
      <c r="A209" s="36"/>
      <c r="B209" s="12" t="s">
        <v>221</v>
      </c>
      <c r="C209" s="14">
        <f>F209:F215/1.25</f>
        <v>80000</v>
      </c>
      <c r="D209" s="18"/>
      <c r="E209" s="37"/>
      <c r="F209" s="26">
        <v>100000</v>
      </c>
      <c r="G209" s="63" t="s">
        <v>75</v>
      </c>
      <c r="H209" s="63" t="s">
        <v>82</v>
      </c>
      <c r="I209" s="63" t="s">
        <v>169</v>
      </c>
      <c r="J209" s="63" t="s">
        <v>170</v>
      </c>
    </row>
    <row r="210" spans="1:10">
      <c r="A210" s="36"/>
      <c r="B210" s="12" t="s">
        <v>220</v>
      </c>
      <c r="C210" s="14">
        <f>F210:F216/1.25</f>
        <v>16000</v>
      </c>
      <c r="D210" s="18"/>
      <c r="E210" s="37"/>
      <c r="F210" s="26">
        <v>20000</v>
      </c>
      <c r="G210" s="63" t="s">
        <v>75</v>
      </c>
      <c r="H210" s="63" t="s">
        <v>83</v>
      </c>
      <c r="I210" s="63" t="s">
        <v>169</v>
      </c>
      <c r="J210" s="63" t="s">
        <v>170</v>
      </c>
    </row>
    <row r="211" spans="1:10" ht="56.25">
      <c r="A211" s="36"/>
      <c r="B211" s="15" t="s">
        <v>110</v>
      </c>
      <c r="C211" s="17">
        <f>F211:F217/1.25</f>
        <v>152000</v>
      </c>
      <c r="D211" s="18"/>
      <c r="E211" s="37"/>
      <c r="F211" s="26">
        <v>190000</v>
      </c>
      <c r="G211" s="63" t="s">
        <v>75</v>
      </c>
      <c r="H211" s="63" t="s">
        <v>82</v>
      </c>
      <c r="I211" s="63" t="s">
        <v>169</v>
      </c>
      <c r="J211" s="63" t="s">
        <v>170</v>
      </c>
    </row>
    <row r="212" spans="1:10" hidden="1">
      <c r="A212" s="36"/>
      <c r="B212" s="15"/>
      <c r="C212" s="96">
        <f>SUM(C204:C211)</f>
        <v>406400</v>
      </c>
      <c r="D212" s="11"/>
      <c r="E212" s="49"/>
      <c r="F212" s="148">
        <f>SUM(F204:F211)</f>
        <v>508000</v>
      </c>
      <c r="G212" s="63"/>
      <c r="H212" s="63"/>
      <c r="I212" s="63"/>
      <c r="J212" s="63"/>
    </row>
    <row r="213" spans="1:10">
      <c r="A213" s="29">
        <v>4227</v>
      </c>
      <c r="B213" s="9" t="s">
        <v>49</v>
      </c>
      <c r="C213" s="38"/>
      <c r="D213" s="18"/>
      <c r="E213" s="18"/>
      <c r="F213" s="25"/>
      <c r="G213" s="62"/>
      <c r="H213" s="62"/>
      <c r="I213" s="62"/>
      <c r="J213" s="62"/>
    </row>
    <row r="214" spans="1:10">
      <c r="A214" s="29"/>
      <c r="B214" s="13" t="s">
        <v>227</v>
      </c>
      <c r="C214" s="14">
        <f>F214:F215/1.25</f>
        <v>1200</v>
      </c>
      <c r="D214" s="18"/>
      <c r="E214" s="18"/>
      <c r="F214" s="26">
        <v>1500</v>
      </c>
      <c r="G214" s="63" t="s">
        <v>75</v>
      </c>
      <c r="H214" s="63" t="s">
        <v>83</v>
      </c>
      <c r="I214" s="63" t="s">
        <v>168</v>
      </c>
      <c r="J214" s="63" t="s">
        <v>169</v>
      </c>
    </row>
    <row r="215" spans="1:10">
      <c r="A215" s="29"/>
      <c r="B215" s="13" t="s">
        <v>228</v>
      </c>
      <c r="C215" s="14">
        <f>F215:F216/1.25</f>
        <v>4800</v>
      </c>
      <c r="D215" s="18"/>
      <c r="E215" s="18"/>
      <c r="F215" s="26">
        <v>6000</v>
      </c>
      <c r="G215" s="63" t="s">
        <v>75</v>
      </c>
      <c r="H215" s="63" t="s">
        <v>83</v>
      </c>
      <c r="I215" s="63" t="s">
        <v>168</v>
      </c>
      <c r="J215" s="63" t="s">
        <v>169</v>
      </c>
    </row>
    <row r="216" spans="1:10" hidden="1">
      <c r="A216" s="29"/>
      <c r="B216" s="15"/>
      <c r="C216" s="100">
        <f>SUM(C214:C215)</f>
        <v>6000</v>
      </c>
      <c r="D216" s="18"/>
      <c r="E216" s="18"/>
      <c r="F216" s="146">
        <f>SUM(F214:F215)</f>
        <v>7500</v>
      </c>
      <c r="G216" s="62"/>
      <c r="H216" s="62"/>
      <c r="I216" s="62"/>
      <c r="J216" s="62"/>
    </row>
    <row r="217" spans="1:10" ht="15.75" customHeight="1">
      <c r="A217" s="30">
        <v>451</v>
      </c>
      <c r="B217" s="9" t="s">
        <v>22</v>
      </c>
      <c r="C217" s="38"/>
      <c r="D217" s="11"/>
      <c r="E217" s="38"/>
      <c r="F217" s="25"/>
      <c r="G217" s="62"/>
      <c r="H217" s="62"/>
      <c r="I217" s="62"/>
      <c r="J217" s="62"/>
    </row>
    <row r="218" spans="1:10" ht="22.5">
      <c r="A218" s="30"/>
      <c r="B218" s="13" t="s">
        <v>229</v>
      </c>
      <c r="C218" s="14">
        <f t="shared" ref="C218:C222" si="15">F218:F222/1.25</f>
        <v>369058.67200000002</v>
      </c>
      <c r="D218" s="11"/>
      <c r="E218" s="38"/>
      <c r="F218" s="26">
        <v>461323.34</v>
      </c>
      <c r="G218" s="63" t="s">
        <v>75</v>
      </c>
      <c r="H218" s="63" t="s">
        <v>82</v>
      </c>
      <c r="I218" s="63" t="s">
        <v>171</v>
      </c>
      <c r="J218" s="63" t="s">
        <v>174</v>
      </c>
    </row>
    <row r="219" spans="1:10" ht="15.75" customHeight="1">
      <c r="A219" s="30"/>
      <c r="B219" s="13" t="s">
        <v>104</v>
      </c>
      <c r="C219" s="14">
        <f t="shared" si="15"/>
        <v>280000</v>
      </c>
      <c r="D219" s="11"/>
      <c r="E219" s="38"/>
      <c r="F219" s="26">
        <v>350000</v>
      </c>
      <c r="G219" s="63" t="s">
        <v>79</v>
      </c>
      <c r="H219" s="63" t="s">
        <v>82</v>
      </c>
      <c r="I219" s="63" t="s">
        <v>169</v>
      </c>
      <c r="J219" s="63" t="s">
        <v>172</v>
      </c>
    </row>
    <row r="220" spans="1:10" ht="22.5">
      <c r="A220" s="30"/>
      <c r="B220" s="206" t="s">
        <v>230</v>
      </c>
      <c r="C220" s="145">
        <f t="shared" si="15"/>
        <v>58880</v>
      </c>
      <c r="D220" s="11"/>
      <c r="E220" s="217"/>
      <c r="F220" s="191">
        <v>73600</v>
      </c>
      <c r="G220" s="63" t="s">
        <v>75</v>
      </c>
      <c r="H220" s="63" t="s">
        <v>82</v>
      </c>
      <c r="I220" s="63" t="s">
        <v>169</v>
      </c>
      <c r="J220" s="63" t="s">
        <v>170</v>
      </c>
    </row>
    <row r="221" spans="1:10" ht="15.75" customHeight="1">
      <c r="A221" s="30"/>
      <c r="B221" s="12" t="s">
        <v>105</v>
      </c>
      <c r="C221" s="99">
        <f t="shared" si="15"/>
        <v>8000</v>
      </c>
      <c r="D221" s="11"/>
      <c r="E221" s="38"/>
      <c r="F221" s="25">
        <v>10000</v>
      </c>
      <c r="G221" s="63" t="s">
        <v>75</v>
      </c>
      <c r="H221" s="63" t="s">
        <v>83</v>
      </c>
      <c r="I221" s="63" t="s">
        <v>169</v>
      </c>
      <c r="J221" s="63" t="s">
        <v>170</v>
      </c>
    </row>
    <row r="222" spans="1:10" ht="22.5">
      <c r="A222" s="30"/>
      <c r="B222" s="12" t="s">
        <v>111</v>
      </c>
      <c r="C222" s="99">
        <f t="shared" si="15"/>
        <v>40000</v>
      </c>
      <c r="D222" s="11"/>
      <c r="E222" s="38"/>
      <c r="F222" s="26">
        <v>50000</v>
      </c>
      <c r="G222" s="63" t="s">
        <v>234</v>
      </c>
      <c r="H222" s="63" t="s">
        <v>83</v>
      </c>
      <c r="I222" s="63" t="s">
        <v>169</v>
      </c>
      <c r="J222" s="63" t="s">
        <v>170</v>
      </c>
    </row>
    <row r="223" spans="1:10" hidden="1">
      <c r="A223" s="94"/>
      <c r="B223" s="95"/>
      <c r="C223" s="106">
        <f>SUM(C218:C222)</f>
        <v>755938.67200000002</v>
      </c>
      <c r="D223" s="11"/>
      <c r="E223" s="38"/>
      <c r="F223" s="147">
        <f>SUM(F218:F222)</f>
        <v>944923.34000000008</v>
      </c>
      <c r="G223" s="63"/>
      <c r="H223" s="63"/>
      <c r="I223" s="63"/>
      <c r="J223" s="62"/>
    </row>
    <row r="224" spans="1:10" ht="15.75" customHeight="1" thickBot="1">
      <c r="A224" s="164" t="s">
        <v>106</v>
      </c>
      <c r="B224" s="166" t="s">
        <v>107</v>
      </c>
      <c r="C224" s="101"/>
      <c r="D224" s="11"/>
      <c r="E224" s="38"/>
      <c r="F224" s="25"/>
      <c r="G224" s="63"/>
      <c r="H224" s="63"/>
      <c r="I224" s="63"/>
      <c r="J224" s="62"/>
    </row>
    <row r="225" spans="1:10" ht="23.25" thickTop="1">
      <c r="A225" s="165"/>
      <c r="B225" s="208" t="s">
        <v>270</v>
      </c>
      <c r="C225" s="201">
        <f>F225/1.25</f>
        <v>120000</v>
      </c>
      <c r="D225" s="11"/>
      <c r="E225" s="217"/>
      <c r="F225" s="191">
        <v>150000</v>
      </c>
      <c r="G225" s="63" t="s">
        <v>75</v>
      </c>
      <c r="H225" s="63" t="s">
        <v>82</v>
      </c>
      <c r="I225" s="63" t="s">
        <v>169</v>
      </c>
      <c r="J225" s="63" t="s">
        <v>272</v>
      </c>
    </row>
    <row r="226" spans="1:10" ht="57" hidden="1">
      <c r="A226" s="30"/>
      <c r="B226" s="225" t="s">
        <v>271</v>
      </c>
      <c r="C226" s="210">
        <v>650000</v>
      </c>
      <c r="D226" s="11"/>
      <c r="E226" s="38"/>
      <c r="F226" s="146">
        <f>SUM(F225)</f>
        <v>150000</v>
      </c>
      <c r="G226" s="62"/>
      <c r="H226" s="62"/>
      <c r="I226" s="62"/>
      <c r="J226" s="62"/>
    </row>
    <row r="227" spans="1:10" ht="22.5">
      <c r="A227" s="30"/>
      <c r="B227" s="202" t="s">
        <v>271</v>
      </c>
      <c r="C227" s="201">
        <f>F227/1.25</f>
        <v>520000</v>
      </c>
      <c r="D227" s="11"/>
      <c r="E227" s="217"/>
      <c r="F227" s="191">
        <v>650000</v>
      </c>
      <c r="G227" s="63" t="s">
        <v>79</v>
      </c>
      <c r="H227" s="63" t="s">
        <v>82</v>
      </c>
      <c r="I227" s="63" t="s">
        <v>170</v>
      </c>
      <c r="J227" s="63" t="s">
        <v>273</v>
      </c>
    </row>
    <row r="228" spans="1:10">
      <c r="A228" s="218"/>
      <c r="B228" s="219"/>
      <c r="C228" s="220"/>
      <c r="D228" s="221"/>
      <c r="E228" s="222"/>
      <c r="F228" s="223"/>
      <c r="G228" s="224"/>
      <c r="H228" s="224"/>
      <c r="I228" s="224"/>
      <c r="J228" s="224"/>
    </row>
    <row r="229" spans="1:10" ht="20.100000000000001" customHeight="1">
      <c r="A229" s="230"/>
      <c r="B229" s="230"/>
      <c r="C229" s="230"/>
      <c r="D229" s="230"/>
      <c r="G229" s="1"/>
    </row>
    <row r="230" spans="1:10" ht="14.25" customHeight="1">
      <c r="A230" s="67"/>
      <c r="B230" s="67" t="s">
        <v>90</v>
      </c>
      <c r="C230" s="68"/>
      <c r="D230" s="5"/>
      <c r="E230" s="50"/>
      <c r="F230" s="149"/>
      <c r="H230" s="3"/>
      <c r="I230" s="3" t="s">
        <v>92</v>
      </c>
      <c r="J230" s="3"/>
    </row>
    <row r="231" spans="1:10">
      <c r="A231" s="66"/>
      <c r="B231" s="66" t="s">
        <v>91</v>
      </c>
      <c r="C231" s="102"/>
      <c r="D231" s="2"/>
      <c r="H231" s="229" t="s">
        <v>248</v>
      </c>
      <c r="I231" s="229"/>
      <c r="J231" s="229"/>
    </row>
    <row r="232" spans="1:10">
      <c r="A232" s="3"/>
      <c r="B232" s="3" t="s">
        <v>274</v>
      </c>
      <c r="C232" s="103"/>
      <c r="D232" s="2"/>
      <c r="F232" s="2"/>
      <c r="H232" s="3"/>
      <c r="I232" s="80"/>
      <c r="J232" s="3"/>
    </row>
    <row r="233" spans="1:10">
      <c r="A233" s="3"/>
      <c r="B233" s="85" t="s">
        <v>276</v>
      </c>
      <c r="C233" s="103"/>
      <c r="D233" s="16"/>
      <c r="H233" s="3"/>
      <c r="I233" s="3"/>
      <c r="J233" s="3"/>
    </row>
    <row r="234" spans="1:10">
      <c r="C234" s="104"/>
      <c r="D234"/>
    </row>
    <row r="235" spans="1:10">
      <c r="C235" s="104"/>
      <c r="D235"/>
    </row>
    <row r="236" spans="1:10">
      <c r="C236" s="104"/>
      <c r="D236"/>
    </row>
    <row r="237" spans="1:10">
      <c r="C237" s="104"/>
      <c r="D237"/>
    </row>
    <row r="238" spans="1:10">
      <c r="C238" s="104"/>
      <c r="D238"/>
    </row>
    <row r="239" spans="1:10">
      <c r="C239" s="104"/>
      <c r="D239"/>
    </row>
    <row r="240" spans="1:10">
      <c r="C240" s="104"/>
      <c r="D240"/>
    </row>
    <row r="241" spans="3:4">
      <c r="C241" s="104"/>
      <c r="D241"/>
    </row>
    <row r="242" spans="3:4">
      <c r="C242" s="104"/>
      <c r="D242"/>
    </row>
    <row r="243" spans="3:4">
      <c r="C243" s="104"/>
      <c r="D243"/>
    </row>
    <row r="244" spans="3:4">
      <c r="C244" s="104"/>
      <c r="D244"/>
    </row>
    <row r="245" spans="3:4">
      <c r="C245" s="104"/>
      <c r="D245"/>
    </row>
    <row r="246" spans="3:4">
      <c r="C246" s="104"/>
      <c r="D246"/>
    </row>
    <row r="247" spans="3:4">
      <c r="C247" s="104"/>
      <c r="D247"/>
    </row>
    <row r="248" spans="3:4">
      <c r="C248" s="104"/>
      <c r="D248"/>
    </row>
    <row r="249" spans="3:4">
      <c r="C249" s="104"/>
      <c r="D249"/>
    </row>
    <row r="250" spans="3:4">
      <c r="C250" s="104"/>
      <c r="D250"/>
    </row>
    <row r="251" spans="3:4">
      <c r="C251" s="104"/>
      <c r="D251"/>
    </row>
    <row r="252" spans="3:4">
      <c r="C252" s="104"/>
      <c r="D252"/>
    </row>
    <row r="253" spans="3:4">
      <c r="C253" s="104"/>
      <c r="D253"/>
    </row>
    <row r="254" spans="3:4">
      <c r="C254" s="104"/>
      <c r="D254"/>
    </row>
    <row r="255" spans="3:4">
      <c r="C255" s="104"/>
      <c r="D255"/>
    </row>
    <row r="256" spans="3:4">
      <c r="C256" s="104"/>
      <c r="D256"/>
    </row>
    <row r="257" spans="3:4">
      <c r="C257" s="104"/>
      <c r="D257"/>
    </row>
    <row r="258" spans="3:4">
      <c r="C258" s="104"/>
      <c r="D258"/>
    </row>
    <row r="259" spans="3:4">
      <c r="C259" s="104"/>
      <c r="D259"/>
    </row>
  </sheetData>
  <mergeCells count="5">
    <mergeCell ref="B1:J1"/>
    <mergeCell ref="B6:J6"/>
    <mergeCell ref="H231:J231"/>
    <mergeCell ref="A229:D229"/>
    <mergeCell ref="B3:I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OB Gospić</cp:lastModifiedBy>
  <cp:lastPrinted>2014-05-20T06:07:01Z</cp:lastPrinted>
  <dcterms:created xsi:type="dcterms:W3CDTF">2012-09-12T08:58:54Z</dcterms:created>
  <dcterms:modified xsi:type="dcterms:W3CDTF">2014-05-20T07:02:38Z</dcterms:modified>
</cp:coreProperties>
</file>